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Lenovo\Desktop\linea 4\"/>
    </mc:Choice>
  </mc:AlternateContent>
  <xr:revisionPtr revIDLastSave="0" documentId="8_{2C486CC6-B8CA-419D-A7DB-9DFCC33EDC46}" xr6:coauthVersionLast="47" xr6:coauthVersionMax="47" xr10:uidLastSave="{00000000-0000-0000-0000-000000000000}"/>
  <bookViews>
    <workbookView xWindow="-120" yWindow="-120" windowWidth="20730" windowHeight="11160" firstSheet="5" activeTab="9" xr2:uid="{00000000-000D-0000-FFFF-FFFF00000000}"/>
  </bookViews>
  <sheets>
    <sheet name="Formato 2 - RI" sheetId="1" r:id="rId1"/>
    <sheet name="F1 - Inv Total" sheetId="2" r:id="rId2"/>
    <sheet name="F1 - Inv Total b" sheetId="3" state="hidden" r:id="rId3"/>
    <sheet name="F2 - usos y fuentes b" sheetId="4" state="hidden" r:id="rId4"/>
    <sheet name="F2 - usos y fuentes" sheetId="5" r:id="rId5"/>
    <sheet name="F3 - inversion CC" sheetId="6" r:id="rId6"/>
    <sheet name="F4 - Inversión CR" sheetId="7" r:id="rId7"/>
    <sheet name="F5 - Operación " sheetId="8" r:id="rId8"/>
    <sheet name="F6 - Flujo" sheetId="9" r:id="rId9"/>
    <sheet name="F7 - Resumen Oferta" sheetId="10" r:id="rId10"/>
    <sheet name="Formato 2 - CRI REAL" sheetId="11" state="hidden" r:id="rId11"/>
    <sheet name="Formato 3 - RI REAL" sheetId="12" state="hidden" r:id="rId12"/>
  </sheets>
  <definedNames>
    <definedName name="______New1" localSheetId="1">#REF!</definedName>
    <definedName name="______New1" localSheetId="4">#REF!</definedName>
    <definedName name="______New1" localSheetId="3">#REF!</definedName>
    <definedName name="______New1" localSheetId="5">#REF!</definedName>
    <definedName name="______New1" localSheetId="6">#REF!</definedName>
    <definedName name="______New1" localSheetId="7">#REF!</definedName>
    <definedName name="______New1" localSheetId="8">#REF!</definedName>
    <definedName name="______New1">#REF!</definedName>
    <definedName name="_____New1" localSheetId="1">#REF!</definedName>
    <definedName name="_____New1" localSheetId="4">#REF!</definedName>
    <definedName name="_____New1" localSheetId="3">#REF!</definedName>
    <definedName name="_____New1" localSheetId="5">#REF!</definedName>
    <definedName name="_____New1" localSheetId="6">#REF!</definedName>
    <definedName name="_____New1" localSheetId="7">#REF!</definedName>
    <definedName name="_____New1" localSheetId="8">#REF!</definedName>
    <definedName name="_____New1">#REF!</definedName>
    <definedName name="____New1" localSheetId="1">#REF!</definedName>
    <definedName name="____New1" localSheetId="4">#REF!</definedName>
    <definedName name="____New1" localSheetId="3">#REF!</definedName>
    <definedName name="____New1" localSheetId="5">#REF!</definedName>
    <definedName name="____New1" localSheetId="6">#REF!</definedName>
    <definedName name="____New1" localSheetId="7">#REF!</definedName>
    <definedName name="____New1" localSheetId="8">#REF!</definedName>
    <definedName name="____New1">#REF!</definedName>
    <definedName name="__New1" localSheetId="1">#REF!</definedName>
    <definedName name="__New1" localSheetId="4">#REF!</definedName>
    <definedName name="__New1" localSheetId="3">#REF!</definedName>
    <definedName name="__New1" localSheetId="5">#REF!</definedName>
    <definedName name="__New1" localSheetId="6">#REF!</definedName>
    <definedName name="__New1" localSheetId="7">#REF!</definedName>
    <definedName name="__New1" localSheetId="8">#REF!</definedName>
    <definedName name="__New1">#REF!</definedName>
    <definedName name="_New1" localSheetId="1">#REF!</definedName>
    <definedName name="_New1" localSheetId="4">#REF!</definedName>
    <definedName name="_New1" localSheetId="3">#REF!</definedName>
    <definedName name="_New1" localSheetId="5">#REF!</definedName>
    <definedName name="_New1" localSheetId="6">#REF!</definedName>
    <definedName name="_New1" localSheetId="7">#REF!</definedName>
    <definedName name="_New1" localSheetId="8">#REF!</definedName>
    <definedName name="_New1">#REF!</definedName>
    <definedName name="a" localSheetId="1">#REF!</definedName>
    <definedName name="a" localSheetId="4">#REF!</definedName>
    <definedName name="a" localSheetId="3">#REF!</definedName>
    <definedName name="a" localSheetId="5">#REF!</definedName>
    <definedName name="a" localSheetId="6">#REF!</definedName>
    <definedName name="a" localSheetId="7">#REF!</definedName>
    <definedName name="a" localSheetId="8">#REF!</definedName>
    <definedName name="a">#REF!</definedName>
    <definedName name="aa" localSheetId="1">#REF!</definedName>
    <definedName name="aa" localSheetId="4">#REF!</definedName>
    <definedName name="aa" localSheetId="3">#REF!</definedName>
    <definedName name="aa" localSheetId="5">#REF!</definedName>
    <definedName name="aa" localSheetId="6">#REF!</definedName>
    <definedName name="aa" localSheetId="7">#REF!</definedName>
    <definedName name="aa" localSheetId="8">#REF!</definedName>
    <definedName name="aa">#REF!</definedName>
    <definedName name="aaa" localSheetId="1">#REF!</definedName>
    <definedName name="aaa" localSheetId="4">#REF!</definedName>
    <definedName name="aaa" localSheetId="3">#REF!</definedName>
    <definedName name="aaa" localSheetId="5">#REF!</definedName>
    <definedName name="aaa" localSheetId="6">#REF!</definedName>
    <definedName name="aaa" localSheetId="7">#REF!</definedName>
    <definedName name="aaa" localSheetId="8">#REF!</definedName>
    <definedName name="aaa">#REF!</definedName>
    <definedName name="AB" localSheetId="1">#REF!</definedName>
    <definedName name="AB" localSheetId="4">#REF!</definedName>
    <definedName name="AB" localSheetId="3">#REF!</definedName>
    <definedName name="AB" localSheetId="5">#REF!</definedName>
    <definedName name="AB" localSheetId="6">#REF!</definedName>
    <definedName name="AB" localSheetId="7">#REF!</definedName>
    <definedName name="AB" localSheetId="8">#REF!</definedName>
    <definedName name="AB">#REF!</definedName>
    <definedName name="abc" localSheetId="1">#REF!</definedName>
    <definedName name="abc" localSheetId="4">#REF!</definedName>
    <definedName name="abc" localSheetId="3">#REF!</definedName>
    <definedName name="abc" localSheetId="5">#REF!</definedName>
    <definedName name="abc" localSheetId="6">#REF!</definedName>
    <definedName name="abc" localSheetId="7">#REF!</definedName>
    <definedName name="abc" localSheetId="8">#REF!</definedName>
    <definedName name="abc">#REF!</definedName>
    <definedName name="abcd" localSheetId="1">#REF!</definedName>
    <definedName name="abcd" localSheetId="4">#REF!</definedName>
    <definedName name="abcd" localSheetId="3">#REF!</definedName>
    <definedName name="abcd" localSheetId="5">#REF!</definedName>
    <definedName name="abcd" localSheetId="6">#REF!</definedName>
    <definedName name="abcd" localSheetId="7">#REF!</definedName>
    <definedName name="abcd" localSheetId="8">#REF!</definedName>
    <definedName name="abcd">#REF!</definedName>
    <definedName name="asd" localSheetId="1">#REF!</definedName>
    <definedName name="asd" localSheetId="4">#REF!</definedName>
    <definedName name="asd" localSheetId="3">#REF!</definedName>
    <definedName name="asd" localSheetId="5">#REF!</definedName>
    <definedName name="asd" localSheetId="6">#REF!</definedName>
    <definedName name="asd" localSheetId="7">#REF!</definedName>
    <definedName name="asd" localSheetId="8">#REF!</definedName>
    <definedName name="asd">#REF!</definedName>
    <definedName name="caca" localSheetId="1">#REF!</definedName>
    <definedName name="caca" localSheetId="4">#REF!</definedName>
    <definedName name="caca" localSheetId="5">#REF!</definedName>
    <definedName name="caca" localSheetId="6">#REF!</definedName>
    <definedName name="caca">#REF!</definedName>
    <definedName name="CodNomTramos" localSheetId="1">#REF!</definedName>
    <definedName name="CodNomTramos" localSheetId="4">#REF!</definedName>
    <definedName name="CodNomTramos" localSheetId="5">#REF!</definedName>
    <definedName name="CodNomTramos" localSheetId="6">#REF!</definedName>
    <definedName name="CodNomTramos" localSheetId="8">#REF!</definedName>
    <definedName name="CodNomTramos">#REF!</definedName>
    <definedName name="Findit" localSheetId="1">#REF!</definedName>
    <definedName name="Findit" localSheetId="4">#REF!</definedName>
    <definedName name="Findit" localSheetId="3">#REF!</definedName>
    <definedName name="Findit" localSheetId="5">#REF!</definedName>
    <definedName name="Findit" localSheetId="6">#REF!</definedName>
    <definedName name="Findit" localSheetId="7">#REF!</definedName>
    <definedName name="Findit" localSheetId="8">#REF!</definedName>
    <definedName name="Findit">#REF!</definedName>
    <definedName name="New" localSheetId="1">#REF!</definedName>
    <definedName name="New" localSheetId="4">#REF!</definedName>
    <definedName name="New" localSheetId="3">#REF!</definedName>
    <definedName name="New" localSheetId="5">#REF!</definedName>
    <definedName name="New" localSheetId="6">#REF!</definedName>
    <definedName name="New" localSheetId="7">#REF!</definedName>
    <definedName name="New" localSheetId="8">#REF!</definedName>
    <definedName name="New">#REF!</definedName>
    <definedName name="Percent2" localSheetId="1">#REF!</definedName>
    <definedName name="Percent2" localSheetId="4">#REF!</definedName>
    <definedName name="Percent2" localSheetId="3">#REF!</definedName>
    <definedName name="Percent2" localSheetId="5">#REF!</definedName>
    <definedName name="Percent2" localSheetId="6">#REF!</definedName>
    <definedName name="Percent2" localSheetId="7">#REF!</definedName>
    <definedName name="Percent2" localSheetId="8">#REF!</definedName>
    <definedName name="Percent2">#REF!</definedName>
    <definedName name="test" localSheetId="1">#REF!</definedName>
    <definedName name="test" localSheetId="4">#REF!</definedName>
    <definedName name="test" localSheetId="3">#REF!</definedName>
    <definedName name="test" localSheetId="5">#REF!</definedName>
    <definedName name="test" localSheetId="6">#REF!</definedName>
    <definedName name="test" localSheetId="7">#REF!</definedName>
    <definedName name="test" localSheetId="8">#REF!</definedName>
    <definedName name="test">#REF!</definedName>
    <definedName name="v" localSheetId="1">#REF!</definedName>
    <definedName name="v" localSheetId="4">#REF!</definedName>
    <definedName name="v" localSheetId="3">#REF!</definedName>
    <definedName name="v" localSheetId="5">#REF!</definedName>
    <definedName name="v" localSheetId="6">#REF!</definedName>
    <definedName name="v" localSheetId="7">#REF!</definedName>
    <definedName name="v" localSheetId="8">#REF!</definedName>
    <definedName name="v">#REF!</definedName>
    <definedName name="wrn.Aging._.and._.Trend._.Analysis." localSheetId="1">#REF!</definedName>
    <definedName name="wrn.Aging._.and._.Trend._.Analysis." localSheetId="4">#REF!</definedName>
    <definedName name="wrn.Aging._.and._.Trend._.Analysis." localSheetId="3">#REF!</definedName>
    <definedName name="wrn.Aging._.and._.Trend._.Analysis." localSheetId="5">#REF!</definedName>
    <definedName name="wrn.Aging._.and._.Trend._.Analysis." localSheetId="6">#REF!</definedName>
    <definedName name="wrn.Aging._.and._.Trend._.Analysis." localSheetId="7">#REF!</definedName>
    <definedName name="wrn.Aging._.and._.Trend._.Analysis." localSheetId="8">#REF!</definedName>
    <definedName name="wrn.Aging._.and._.Trend._.Analysis.">#REF!</definedName>
    <definedName name="wrn.AJDSuite." localSheetId="1">#REF!</definedName>
    <definedName name="wrn.AJDSuite." localSheetId="4">#REF!</definedName>
    <definedName name="wrn.AJDSuite." localSheetId="3">#REF!</definedName>
    <definedName name="wrn.AJDSuite." localSheetId="5">#REF!</definedName>
    <definedName name="wrn.AJDSuite." localSheetId="6">#REF!</definedName>
    <definedName name="wrn.AJDSuite." localSheetId="7">#REF!</definedName>
    <definedName name="wrn.AJDSuite." localSheetId="8">#REF!</definedName>
    <definedName name="wrn.AJDSuite.">#REF!</definedName>
    <definedName name="wrn.Construction._.Costs." localSheetId="1">#REF!</definedName>
    <definedName name="wrn.Construction._.Costs." localSheetId="4">#REF!</definedName>
    <definedName name="wrn.Construction._.Costs." localSheetId="3">#REF!</definedName>
    <definedName name="wrn.Construction._.Costs." localSheetId="5">#REF!</definedName>
    <definedName name="wrn.Construction._.Costs." localSheetId="6">#REF!</definedName>
    <definedName name="wrn.Construction._.Costs." localSheetId="7">#REF!</definedName>
    <definedName name="wrn.Construction._.Costs." localSheetId="8">#REF!</definedName>
    <definedName name="wrn.Construction._.Costs.">#REF!</definedName>
    <definedName name="wrn.Financing._.Inputs." localSheetId="1">#REF!</definedName>
    <definedName name="wrn.Financing._.Inputs." localSheetId="4">#REF!</definedName>
    <definedName name="wrn.Financing._.Inputs." localSheetId="3">#REF!</definedName>
    <definedName name="wrn.Financing._.Inputs." localSheetId="5">#REF!</definedName>
    <definedName name="wrn.Financing._.Inputs." localSheetId="6">#REF!</definedName>
    <definedName name="wrn.Financing._.Inputs." localSheetId="7">#REF!</definedName>
    <definedName name="wrn.Financing._.Inputs." localSheetId="8">#REF!</definedName>
    <definedName name="wrn.Financing._.Inputs.">#REF!</definedName>
    <definedName name="wrn.Inputs._.outputs." localSheetId="1">#REF!</definedName>
    <definedName name="wrn.Inputs._.outputs." localSheetId="4">#REF!</definedName>
    <definedName name="wrn.Inputs._.outputs." localSheetId="3">#REF!</definedName>
    <definedName name="wrn.Inputs._.outputs." localSheetId="5">#REF!</definedName>
    <definedName name="wrn.Inputs._.outputs." localSheetId="6">#REF!</definedName>
    <definedName name="wrn.Inputs._.outputs." localSheetId="7">#REF!</definedName>
    <definedName name="wrn.Inputs._.outputs." localSheetId="8">#REF!</definedName>
    <definedName name="wrn.Inputs._.outputs.">#REF!</definedName>
    <definedName name="wrn.OpCostIn." localSheetId="1">#REF!</definedName>
    <definedName name="wrn.OpCostIn." localSheetId="4">#REF!</definedName>
    <definedName name="wrn.OpCostIn." localSheetId="3">#REF!</definedName>
    <definedName name="wrn.OpCostIn." localSheetId="5">#REF!</definedName>
    <definedName name="wrn.OpCostIn." localSheetId="6">#REF!</definedName>
    <definedName name="wrn.OpCostIn." localSheetId="7">#REF!</definedName>
    <definedName name="wrn.OpCostIn." localSheetId="8">#REF!</definedName>
    <definedName name="wrn.OpCostIn.">#REF!</definedName>
    <definedName name="wrn.Print_full_report." localSheetId="1">#REF!</definedName>
    <definedName name="wrn.Print_full_report." localSheetId="4">#REF!</definedName>
    <definedName name="wrn.Print_full_report." localSheetId="3">#REF!</definedName>
    <definedName name="wrn.Print_full_report." localSheetId="5">#REF!</definedName>
    <definedName name="wrn.Print_full_report." localSheetId="6">#REF!</definedName>
    <definedName name="wrn.Print_full_report." localSheetId="7">#REF!</definedName>
    <definedName name="wrn.Print_full_report." localSheetId="8">#REF!</definedName>
    <definedName name="wrn.Print_full_report.">#REF!</definedName>
    <definedName name="wrn.Summary._.results." localSheetId="1">#REF!</definedName>
    <definedName name="wrn.Summary._.results." localSheetId="4">#REF!</definedName>
    <definedName name="wrn.Summary._.results." localSheetId="3">#REF!</definedName>
    <definedName name="wrn.Summary._.results." localSheetId="5">#REF!</definedName>
    <definedName name="wrn.Summary._.results." localSheetId="6">#REF!</definedName>
    <definedName name="wrn.Summary._.results." localSheetId="7">#REF!</definedName>
    <definedName name="wrn.Summary._.results." localSheetId="8">#REF!</definedName>
    <definedName name="wrn.Summary._.resul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0" roundtripDataSignature="AMtx7mh3Vuep6vGADFhETtA85Ud22rY2Eg=="/>
    </ext>
  </extLst>
</workbook>
</file>

<file path=xl/calcChain.xml><?xml version="1.0" encoding="utf-8"?>
<calcChain xmlns="http://schemas.openxmlformats.org/spreadsheetml/2006/main">
  <c r="N22" i="12" l="1"/>
  <c r="G22" i="12"/>
  <c r="J22" i="12" s="1"/>
  <c r="L36" i="11"/>
  <c r="H36" i="11"/>
  <c r="L35" i="11"/>
  <c r="H35" i="11"/>
  <c r="L34" i="11"/>
  <c r="H34" i="11"/>
  <c r="L33" i="11"/>
  <c r="H33" i="11"/>
  <c r="C33" i="11"/>
  <c r="L32" i="11"/>
  <c r="H32" i="11"/>
  <c r="C32" i="11"/>
  <c r="L31" i="11"/>
  <c r="H31" i="11"/>
  <c r="C31" i="11"/>
  <c r="L30" i="11"/>
  <c r="H30" i="11"/>
  <c r="C30" i="11"/>
  <c r="L29" i="11"/>
  <c r="H29" i="11"/>
  <c r="C29" i="11"/>
  <c r="N28" i="11"/>
  <c r="F29" i="11" s="1"/>
  <c r="N29" i="11" s="1"/>
  <c r="F30" i="11" s="1"/>
  <c r="L28" i="11"/>
  <c r="H28" i="11"/>
  <c r="D28" i="11"/>
  <c r="D29" i="11" s="1"/>
  <c r="D30" i="11" s="1"/>
  <c r="D31" i="11" s="1"/>
  <c r="D32" i="11" s="1"/>
  <c r="D33" i="11" s="1"/>
  <c r="D34" i="11" s="1"/>
  <c r="D35" i="11" s="1"/>
  <c r="D36" i="11" s="1"/>
  <c r="C28" i="11"/>
  <c r="N27" i="11"/>
  <c r="F28" i="11" s="1"/>
  <c r="L27" i="11"/>
  <c r="L37" i="11" s="1"/>
  <c r="J27" i="11"/>
  <c r="J37" i="11" s="1"/>
  <c r="H27" i="11"/>
  <c r="H37" i="11" s="1"/>
  <c r="C27" i="11"/>
  <c r="K22" i="11"/>
  <c r="J38" i="10"/>
  <c r="D19" i="10"/>
  <c r="D18" i="10"/>
  <c r="D17" i="10"/>
  <c r="N52" i="9"/>
  <c r="K24" i="9"/>
  <c r="N51" i="9" s="1"/>
  <c r="O34" i="8"/>
  <c r="O35" i="8" s="1"/>
  <c r="O36" i="8" s="1"/>
  <c r="O37" i="8" s="1"/>
  <c r="O38" i="8" s="1"/>
  <c r="O39" i="8" s="1"/>
  <c r="O40" i="8" s="1"/>
  <c r="O41" i="8" s="1"/>
  <c r="O42" i="8" s="1"/>
  <c r="O43" i="8" s="1"/>
  <c r="O44" i="8" s="1"/>
  <c r="O45" i="8" s="1"/>
  <c r="O46" i="8" s="1"/>
  <c r="O47" i="8" s="1"/>
  <c r="O48" i="8" s="1"/>
  <c r="O49" i="8" s="1"/>
  <c r="O50" i="8" s="1"/>
  <c r="O51" i="8" s="1"/>
  <c r="O52" i="8" s="1"/>
  <c r="O53" i="8" s="1"/>
  <c r="O54" i="8" s="1"/>
  <c r="O55" i="8" s="1"/>
  <c r="O56" i="8" s="1"/>
  <c r="O57" i="8" s="1"/>
  <c r="O58" i="8" s="1"/>
  <c r="O59" i="8" s="1"/>
  <c r="O60" i="8" s="1"/>
  <c r="O61" i="8" s="1"/>
  <c r="O62" i="8" s="1"/>
  <c r="O63" i="8" s="1"/>
  <c r="O64" i="8" s="1"/>
  <c r="O65" i="8" s="1"/>
  <c r="O66" i="8" s="1"/>
  <c r="O67" i="8" s="1"/>
  <c r="O68" i="8" s="1"/>
  <c r="O69" i="8" s="1"/>
  <c r="O70" i="8" s="1"/>
  <c r="O71" i="8" s="1"/>
  <c r="O72" i="8" s="1"/>
  <c r="O73" i="8" s="1"/>
  <c r="O74" i="8" s="1"/>
  <c r="O75" i="8" s="1"/>
  <c r="O76" i="8" s="1"/>
  <c r="O77" i="8" s="1"/>
  <c r="O78" i="8" s="1"/>
  <c r="O79" i="8" s="1"/>
  <c r="O80" i="8" s="1"/>
  <c r="O81" i="8" s="1"/>
  <c r="O82" i="8" s="1"/>
  <c r="O83" i="8" s="1"/>
  <c r="O84" i="8" s="1"/>
  <c r="O85" i="8" s="1"/>
  <c r="O86" i="8" s="1"/>
  <c r="O87" i="8" s="1"/>
  <c r="O88" i="8" s="1"/>
  <c r="O89" i="8" s="1"/>
  <c r="O90" i="8" s="1"/>
  <c r="O91" i="8" s="1"/>
  <c r="O92" i="8" s="1"/>
  <c r="O93" i="8" s="1"/>
  <c r="O94" i="8" s="1"/>
  <c r="O95" i="8" s="1"/>
  <c r="O96" i="8" s="1"/>
  <c r="O97" i="8" s="1"/>
  <c r="O98" i="8" s="1"/>
  <c r="O99" i="8" s="1"/>
  <c r="O100" i="8" s="1"/>
  <c r="O101" i="8" s="1"/>
  <c r="O102" i="8" s="1"/>
  <c r="O103" i="8" s="1"/>
  <c r="O104" i="8" s="1"/>
  <c r="O105" i="8" s="1"/>
  <c r="O106" i="8" s="1"/>
  <c r="O107" i="8" s="1"/>
  <c r="O108" i="8" s="1"/>
  <c r="O109" i="8" s="1"/>
  <c r="O110" i="8" s="1"/>
  <c r="O111" i="8" s="1"/>
  <c r="O112" i="8" s="1"/>
  <c r="O113" i="8" s="1"/>
  <c r="O114" i="8" s="1"/>
  <c r="O115" i="8" s="1"/>
  <c r="O116" i="8" s="1"/>
  <c r="O117" i="8" s="1"/>
  <c r="O118" i="8" s="1"/>
  <c r="O119" i="8" s="1"/>
  <c r="O120" i="8" s="1"/>
  <c r="O121" i="8" s="1"/>
  <c r="O122" i="8" s="1"/>
  <c r="O123" i="8" s="1"/>
  <c r="O124" i="8" s="1"/>
  <c r="O125" i="8" s="1"/>
  <c r="O126" i="8" s="1"/>
  <c r="O127" i="8" s="1"/>
  <c r="O128" i="8" s="1"/>
  <c r="O129" i="8" s="1"/>
  <c r="O130" i="8" s="1"/>
  <c r="O131" i="8" s="1"/>
  <c r="O132" i="8" s="1"/>
  <c r="O133" i="8" s="1"/>
  <c r="O134" i="8" s="1"/>
  <c r="O135" i="8" s="1"/>
  <c r="O136" i="8" s="1"/>
  <c r="O137" i="8" s="1"/>
  <c r="O138" i="8" s="1"/>
  <c r="O139" i="8" s="1"/>
  <c r="O140" i="8" s="1"/>
  <c r="O141" i="8" s="1"/>
  <c r="O142" i="8" s="1"/>
  <c r="O143" i="8" s="1"/>
  <c r="O144" i="8" s="1"/>
  <c r="O145" i="8" s="1"/>
  <c r="O146" i="8" s="1"/>
  <c r="O147" i="8" s="1"/>
  <c r="O148" i="8" s="1"/>
  <c r="O149" i="8" s="1"/>
  <c r="O150" i="8" s="1"/>
  <c r="O151" i="8" s="1"/>
  <c r="O152" i="8" s="1"/>
  <c r="O153" i="8" s="1"/>
  <c r="O154" i="8" s="1"/>
  <c r="O155" i="8" s="1"/>
  <c r="O156" i="8" s="1"/>
  <c r="O157" i="8" s="1"/>
  <c r="O158" i="8" s="1"/>
  <c r="O159" i="8" s="1"/>
  <c r="O160" i="8" s="1"/>
  <c r="O161" i="8" s="1"/>
  <c r="O162" i="8" s="1"/>
  <c r="O163" i="8" s="1"/>
  <c r="O164" i="8" s="1"/>
  <c r="O165" i="8" s="1"/>
  <c r="O166" i="8" s="1"/>
  <c r="O167" i="8" s="1"/>
  <c r="O168" i="8" s="1"/>
  <c r="O169" i="8" s="1"/>
  <c r="O170" i="8" s="1"/>
  <c r="O171" i="8" s="1"/>
  <c r="O172" i="8" s="1"/>
  <c r="O173" i="8" s="1"/>
  <c r="O174" i="8" s="1"/>
  <c r="O175" i="8" s="1"/>
  <c r="O176" i="8" s="1"/>
  <c r="O177" i="8" s="1"/>
  <c r="O178" i="8" s="1"/>
  <c r="O179" i="8" s="1"/>
  <c r="O180" i="8" s="1"/>
  <c r="O181" i="8" s="1"/>
  <c r="O182" i="8" s="1"/>
  <c r="O183" i="8" s="1"/>
  <c r="O184" i="8" s="1"/>
  <c r="O185" i="8" s="1"/>
  <c r="O186" i="8" s="1"/>
  <c r="O187" i="8" s="1"/>
  <c r="O188" i="8" s="1"/>
  <c r="O189" i="8" s="1"/>
  <c r="O190" i="8" s="1"/>
  <c r="O191" i="8" s="1"/>
  <c r="O192" i="8" s="1"/>
  <c r="O193" i="8" s="1"/>
  <c r="O194" i="8" s="1"/>
  <c r="O195" i="8" s="1"/>
  <c r="O196" i="8" s="1"/>
  <c r="O197" i="8" s="1"/>
  <c r="O198" i="8" s="1"/>
  <c r="O199" i="8" s="1"/>
  <c r="O200" i="8" s="1"/>
  <c r="O201" i="8" s="1"/>
  <c r="O202" i="8" s="1"/>
  <c r="O203" i="8" s="1"/>
  <c r="O204" i="8" s="1"/>
  <c r="O205" i="8" s="1"/>
  <c r="O206" i="8" s="1"/>
  <c r="O207" i="8" s="1"/>
  <c r="O208" i="8" s="1"/>
  <c r="O209" i="8" s="1"/>
  <c r="O210" i="8" s="1"/>
  <c r="O211" i="8" s="1"/>
  <c r="O212" i="8" s="1"/>
  <c r="O213" i="8" s="1"/>
  <c r="O214" i="8" s="1"/>
  <c r="O215" i="8" s="1"/>
  <c r="O216" i="8" s="1"/>
  <c r="O217" i="8" s="1"/>
  <c r="O218" i="8" s="1"/>
  <c r="O219" i="8" s="1"/>
  <c r="O220" i="8" s="1"/>
  <c r="O221" i="8" s="1"/>
  <c r="O222" i="8" s="1"/>
  <c r="O223" i="8" s="1"/>
  <c r="O224" i="8" s="1"/>
  <c r="O225" i="8" s="1"/>
  <c r="O226" i="8" s="1"/>
  <c r="O227" i="8" s="1"/>
  <c r="O228" i="8" s="1"/>
  <c r="O229" i="8" s="1"/>
  <c r="O230" i="8" s="1"/>
  <c r="O231" i="8" s="1"/>
  <c r="O232" i="8" s="1"/>
  <c r="O233" i="8" s="1"/>
  <c r="O234" i="8" s="1"/>
  <c r="O235" i="8" s="1"/>
  <c r="O236" i="8" s="1"/>
  <c r="O237" i="8" s="1"/>
  <c r="O238" i="8" s="1"/>
  <c r="O239" i="8" s="1"/>
  <c r="O240" i="8" s="1"/>
  <c r="O241" i="8" s="1"/>
  <c r="O242" i="8" s="1"/>
  <c r="O243" i="8" s="1"/>
  <c r="O244" i="8" s="1"/>
  <c r="O245" i="8" s="1"/>
  <c r="O246" i="8" s="1"/>
  <c r="O247" i="8" s="1"/>
  <c r="O248" i="8" s="1"/>
  <c r="O249" i="8" s="1"/>
  <c r="O250" i="8" s="1"/>
  <c r="O251" i="8" s="1"/>
  <c r="O252" i="8" s="1"/>
  <c r="O253" i="8" s="1"/>
  <c r="O254" i="8" s="1"/>
  <c r="O255" i="8" s="1"/>
  <c r="O256" i="8" s="1"/>
  <c r="O257" i="8" s="1"/>
  <c r="O258" i="8" s="1"/>
  <c r="O259" i="8" s="1"/>
  <c r="O260" i="8" s="1"/>
  <c r="O261" i="8" s="1"/>
  <c r="O262" i="8" s="1"/>
  <c r="O263" i="8" s="1"/>
  <c r="O264" i="8" s="1"/>
  <c r="O265" i="8" s="1"/>
  <c r="O266" i="8" s="1"/>
  <c r="O267" i="8" s="1"/>
  <c r="O268" i="8" s="1"/>
  <c r="O269" i="8" s="1"/>
  <c r="O270" i="8" s="1"/>
  <c r="O271" i="8" s="1"/>
  <c r="O272" i="8" s="1"/>
  <c r="O273" i="8" s="1"/>
  <c r="O274" i="8" s="1"/>
  <c r="O275" i="8" s="1"/>
  <c r="O276" i="8" s="1"/>
  <c r="O277" i="8" s="1"/>
  <c r="O278" i="8" s="1"/>
  <c r="O279" i="8" s="1"/>
  <c r="O280" i="8" s="1"/>
  <c r="O281" i="8" s="1"/>
  <c r="O282" i="8" s="1"/>
  <c r="O283" i="8" s="1"/>
  <c r="O284" i="8" s="1"/>
  <c r="O285" i="8" s="1"/>
  <c r="O286" i="8" s="1"/>
  <c r="O287" i="8" s="1"/>
  <c r="O288" i="8" s="1"/>
  <c r="O289" i="8" s="1"/>
  <c r="O290" i="8" s="1"/>
  <c r="O291" i="8" s="1"/>
  <c r="O292" i="8" s="1"/>
  <c r="O293" i="8" s="1"/>
  <c r="O294" i="8" s="1"/>
  <c r="O295" i="8" s="1"/>
  <c r="O296" i="8" s="1"/>
  <c r="O297" i="8" s="1"/>
  <c r="O298" i="8" s="1"/>
  <c r="O299" i="8" s="1"/>
  <c r="O300" i="8" s="1"/>
  <c r="O301" i="8" s="1"/>
  <c r="O302" i="8" s="1"/>
  <c r="O303" i="8" s="1"/>
  <c r="O304" i="8" s="1"/>
  <c r="O305" i="8" s="1"/>
  <c r="O306" i="8" s="1"/>
  <c r="O307" i="8" s="1"/>
  <c r="O308" i="8" s="1"/>
  <c r="O309" i="8" s="1"/>
  <c r="O310" i="8" s="1"/>
  <c r="O311" i="8" s="1"/>
  <c r="O312" i="8" s="1"/>
  <c r="O313" i="8" s="1"/>
  <c r="O314" i="8" s="1"/>
  <c r="O315" i="8" s="1"/>
  <c r="O316" i="8" s="1"/>
  <c r="O317" i="8" s="1"/>
  <c r="O318" i="8" s="1"/>
  <c r="O319" i="8" s="1"/>
  <c r="O320" i="8" s="1"/>
  <c r="O321" i="8" s="1"/>
  <c r="O322" i="8" s="1"/>
  <c r="O323" i="8" s="1"/>
  <c r="O324" i="8" s="1"/>
  <c r="O325" i="8" s="1"/>
  <c r="O326" i="8" s="1"/>
  <c r="O327" i="8" s="1"/>
  <c r="O328" i="8" s="1"/>
  <c r="O329" i="8" s="1"/>
  <c r="O330" i="8" s="1"/>
  <c r="O331" i="8" s="1"/>
  <c r="O332" i="8" s="1"/>
  <c r="O333" i="8" s="1"/>
  <c r="O334" i="8" s="1"/>
  <c r="O335" i="8" s="1"/>
  <c r="O336" i="8" s="1"/>
  <c r="O337" i="8" s="1"/>
  <c r="O338" i="8" s="1"/>
  <c r="O339" i="8" s="1"/>
  <c r="O340" i="8" s="1"/>
  <c r="O341" i="8" s="1"/>
  <c r="O342" i="8" s="1"/>
  <c r="O343" i="8" s="1"/>
  <c r="O344" i="8" s="1"/>
  <c r="O345" i="8" s="1"/>
  <c r="O346" i="8" s="1"/>
  <c r="O347" i="8" s="1"/>
  <c r="O348" i="8" s="1"/>
  <c r="O349" i="8" s="1"/>
  <c r="O350" i="8" s="1"/>
  <c r="O351" i="8" s="1"/>
  <c r="O352" i="8" s="1"/>
  <c r="O353" i="8" s="1"/>
  <c r="O354" i="8" s="1"/>
  <c r="O355" i="8" s="1"/>
  <c r="O356" i="8" s="1"/>
  <c r="O357" i="8" s="1"/>
  <c r="O358" i="8" s="1"/>
  <c r="O359" i="8" s="1"/>
  <c r="O360" i="8" s="1"/>
  <c r="O361" i="8" s="1"/>
  <c r="O362" i="8" s="1"/>
  <c r="O363" i="8" s="1"/>
  <c r="O364" i="8" s="1"/>
  <c r="O365" i="8" s="1"/>
  <c r="O366" i="8" s="1"/>
  <c r="O367" i="8" s="1"/>
  <c r="O368" i="8" s="1"/>
  <c r="O369" i="8" s="1"/>
  <c r="O370" i="8" s="1"/>
  <c r="O371" i="8" s="1"/>
  <c r="O372" i="8" s="1"/>
  <c r="O373" i="8" s="1"/>
  <c r="O374" i="8" s="1"/>
  <c r="O375" i="8" s="1"/>
  <c r="O376" i="8" s="1"/>
  <c r="O377" i="8" s="1"/>
  <c r="O378" i="8" s="1"/>
  <c r="O379" i="8" s="1"/>
  <c r="O380" i="8" s="1"/>
  <c r="O381" i="8" s="1"/>
  <c r="O382" i="8" s="1"/>
  <c r="O383" i="8" s="1"/>
  <c r="O384" i="8" s="1"/>
  <c r="O385" i="8" s="1"/>
  <c r="O386" i="8" s="1"/>
  <c r="O387" i="8" s="1"/>
  <c r="O388" i="8" s="1"/>
  <c r="O389" i="8" s="1"/>
  <c r="O390" i="8" s="1"/>
  <c r="O391" i="8" s="1"/>
  <c r="O392" i="8" s="1"/>
  <c r="O393" i="8" s="1"/>
  <c r="O394" i="8" s="1"/>
  <c r="O395" i="8" s="1"/>
  <c r="O396" i="8" s="1"/>
  <c r="O397" i="8" s="1"/>
  <c r="O398" i="8" s="1"/>
  <c r="O399" i="8" s="1"/>
  <c r="O400" i="8" s="1"/>
  <c r="O401" i="8" s="1"/>
  <c r="O402" i="8" s="1"/>
  <c r="O403" i="8" s="1"/>
  <c r="O404" i="8" s="1"/>
  <c r="O405" i="8" s="1"/>
  <c r="O406" i="8" s="1"/>
  <c r="O407" i="8" s="1"/>
  <c r="O408" i="8" s="1"/>
  <c r="O409" i="8" s="1"/>
  <c r="O410" i="8" s="1"/>
  <c r="O411" i="8" s="1"/>
  <c r="O412" i="8" s="1"/>
  <c r="O413" i="8" s="1"/>
  <c r="O414" i="8" s="1"/>
  <c r="O415" i="8" s="1"/>
  <c r="O416" i="8" s="1"/>
  <c r="O417" i="8" s="1"/>
  <c r="O418" i="8" s="1"/>
  <c r="O419" i="8" s="1"/>
  <c r="O420" i="8" s="1"/>
  <c r="O421" i="8" s="1"/>
  <c r="O422" i="8" s="1"/>
  <c r="O423" i="8" s="1"/>
  <c r="O424" i="8" s="1"/>
  <c r="O425" i="8" s="1"/>
  <c r="O426" i="8" s="1"/>
  <c r="O427" i="8" s="1"/>
  <c r="O428" i="8" s="1"/>
  <c r="O429" i="8" s="1"/>
  <c r="O430" i="8" s="1"/>
  <c r="O431" i="8" s="1"/>
  <c r="O432" i="8" s="1"/>
  <c r="O433" i="8" s="1"/>
  <c r="O434" i="8" s="1"/>
  <c r="O435" i="8" s="1"/>
  <c r="O436" i="8" s="1"/>
  <c r="O437" i="8" s="1"/>
  <c r="O438" i="8" s="1"/>
  <c r="O439" i="8" s="1"/>
  <c r="O440" i="8" s="1"/>
  <c r="O441" i="8" s="1"/>
  <c r="O442" i="8" s="1"/>
  <c r="O443" i="8" s="1"/>
  <c r="O444" i="8" s="1"/>
  <c r="O445" i="8" s="1"/>
  <c r="O446" i="8" s="1"/>
  <c r="O447" i="8" s="1"/>
  <c r="O448" i="8" s="1"/>
  <c r="O449" i="8" s="1"/>
  <c r="O450" i="8" s="1"/>
  <c r="O451" i="8" s="1"/>
  <c r="O452" i="8" s="1"/>
  <c r="O453" i="8" s="1"/>
  <c r="O454" i="8" s="1"/>
  <c r="O30" i="8"/>
  <c r="O31" i="8" s="1"/>
  <c r="O32" i="8" s="1"/>
  <c r="O33" i="8" s="1"/>
  <c r="G30" i="8"/>
  <c r="G31" i="8" s="1"/>
  <c r="G32" i="8" s="1"/>
  <c r="G33" i="8" s="1"/>
  <c r="G34" i="8" s="1"/>
  <c r="G35" i="8" s="1"/>
  <c r="G36" i="8" s="1"/>
  <c r="G37" i="8" s="1"/>
  <c r="G38" i="8" s="1"/>
  <c r="G39" i="8" s="1"/>
  <c r="G40" i="8" s="1"/>
  <c r="G41" i="8" s="1"/>
  <c r="G42" i="8" s="1"/>
  <c r="G43" i="8" s="1"/>
  <c r="G44" i="8" s="1"/>
  <c r="G45" i="8" s="1"/>
  <c r="G46" i="8" s="1"/>
  <c r="G47" i="8" s="1"/>
  <c r="G48" i="8" s="1"/>
  <c r="G49" i="8" s="1"/>
  <c r="G50" i="8" s="1"/>
  <c r="G51" i="8" s="1"/>
  <c r="G52" i="8" s="1"/>
  <c r="G53" i="8" s="1"/>
  <c r="G54" i="8" s="1"/>
  <c r="G55" i="8" s="1"/>
  <c r="G56" i="8" s="1"/>
  <c r="G57" i="8" s="1"/>
  <c r="G58" i="8" s="1"/>
  <c r="G59" i="8" s="1"/>
  <c r="G60" i="8" s="1"/>
  <c r="G61" i="8" s="1"/>
  <c r="G62" i="8" s="1"/>
  <c r="G63" i="8" s="1"/>
  <c r="G64" i="8" s="1"/>
  <c r="G65" i="8" s="1"/>
  <c r="G66" i="8" s="1"/>
  <c r="G67" i="8" s="1"/>
  <c r="G68" i="8" s="1"/>
  <c r="G69" i="8" s="1"/>
  <c r="G70" i="8" s="1"/>
  <c r="G71" i="8" s="1"/>
  <c r="G72" i="8" s="1"/>
  <c r="G73" i="8" s="1"/>
  <c r="G74" i="8" s="1"/>
  <c r="G75" i="8" s="1"/>
  <c r="G76" i="8" s="1"/>
  <c r="G77" i="8" s="1"/>
  <c r="G78" i="8" s="1"/>
  <c r="G79" i="8" s="1"/>
  <c r="G80" i="8" s="1"/>
  <c r="G81" i="8" s="1"/>
  <c r="G82" i="8" s="1"/>
  <c r="G83" i="8" s="1"/>
  <c r="G84" i="8" s="1"/>
  <c r="G85" i="8" s="1"/>
  <c r="G86" i="8" s="1"/>
  <c r="G87" i="8" s="1"/>
  <c r="G88" i="8" s="1"/>
  <c r="G89" i="8" s="1"/>
  <c r="G90" i="8" s="1"/>
  <c r="G91" i="8" s="1"/>
  <c r="G92" i="8" s="1"/>
  <c r="G93" i="8" s="1"/>
  <c r="G94" i="8" s="1"/>
  <c r="G95" i="8" s="1"/>
  <c r="G96" i="8" s="1"/>
  <c r="G97" i="8" s="1"/>
  <c r="G98" i="8" s="1"/>
  <c r="G99" i="8" s="1"/>
  <c r="G100" i="8" s="1"/>
  <c r="G101" i="8" s="1"/>
  <c r="G102" i="8" s="1"/>
  <c r="G103" i="8" s="1"/>
  <c r="G104" i="8" s="1"/>
  <c r="G105" i="8" s="1"/>
  <c r="G106" i="8" s="1"/>
  <c r="G107" i="8" s="1"/>
  <c r="G108" i="8" s="1"/>
  <c r="G109" i="8" s="1"/>
  <c r="G110" i="8" s="1"/>
  <c r="G111" i="8" s="1"/>
  <c r="G112" i="8" s="1"/>
  <c r="G113" i="8" s="1"/>
  <c r="G114" i="8" s="1"/>
  <c r="G115" i="8" s="1"/>
  <c r="G116" i="8" s="1"/>
  <c r="G117" i="8" s="1"/>
  <c r="G118" i="8" s="1"/>
  <c r="G119" i="8" s="1"/>
  <c r="G120" i="8" s="1"/>
  <c r="G121" i="8" s="1"/>
  <c r="G122" i="8" s="1"/>
  <c r="G123" i="8" s="1"/>
  <c r="G124" i="8" s="1"/>
  <c r="G125" i="8" s="1"/>
  <c r="G126" i="8" s="1"/>
  <c r="G127" i="8" s="1"/>
  <c r="G128" i="8" s="1"/>
  <c r="G129" i="8" s="1"/>
  <c r="G130" i="8" s="1"/>
  <c r="G131" i="8" s="1"/>
  <c r="G132" i="8" s="1"/>
  <c r="G133" i="8" s="1"/>
  <c r="G134" i="8" s="1"/>
  <c r="G135" i="8" s="1"/>
  <c r="G136" i="8" s="1"/>
  <c r="G137" i="8" s="1"/>
  <c r="G138" i="8" s="1"/>
  <c r="G139" i="8" s="1"/>
  <c r="G140" i="8" s="1"/>
  <c r="G141" i="8" s="1"/>
  <c r="G142" i="8" s="1"/>
  <c r="G143" i="8" s="1"/>
  <c r="G144" i="8" s="1"/>
  <c r="G145" i="8" s="1"/>
  <c r="G146" i="8" s="1"/>
  <c r="G147" i="8" s="1"/>
  <c r="G148" i="8" s="1"/>
  <c r="G149" i="8" s="1"/>
  <c r="G150" i="8" s="1"/>
  <c r="G151" i="8" s="1"/>
  <c r="G152" i="8" s="1"/>
  <c r="G153" i="8" s="1"/>
  <c r="G154" i="8" s="1"/>
  <c r="G155" i="8" s="1"/>
  <c r="G156" i="8" s="1"/>
  <c r="G157" i="8" s="1"/>
  <c r="G158" i="8" s="1"/>
  <c r="G159" i="8" s="1"/>
  <c r="G160" i="8" s="1"/>
  <c r="G161" i="8" s="1"/>
  <c r="G162" i="8" s="1"/>
  <c r="G163" i="8" s="1"/>
  <c r="G164" i="8" s="1"/>
  <c r="G165" i="8" s="1"/>
  <c r="G166" i="8" s="1"/>
  <c r="G167" i="8" s="1"/>
  <c r="G168" i="8" s="1"/>
  <c r="G169" i="8" s="1"/>
  <c r="G170" i="8" s="1"/>
  <c r="G171" i="8" s="1"/>
  <c r="G172" i="8" s="1"/>
  <c r="G173" i="8" s="1"/>
  <c r="G174" i="8" s="1"/>
  <c r="G175" i="8" s="1"/>
  <c r="G176" i="8" s="1"/>
  <c r="G177" i="8" s="1"/>
  <c r="G178" i="8" s="1"/>
  <c r="G179" i="8" s="1"/>
  <c r="G180" i="8" s="1"/>
  <c r="G181" i="8" s="1"/>
  <c r="G182" i="8" s="1"/>
  <c r="G183" i="8" s="1"/>
  <c r="G184" i="8" s="1"/>
  <c r="G185" i="8" s="1"/>
  <c r="G186" i="8" s="1"/>
  <c r="G187" i="8" s="1"/>
  <c r="G188" i="8" s="1"/>
  <c r="G189" i="8" s="1"/>
  <c r="G190" i="8" s="1"/>
  <c r="G191" i="8" s="1"/>
  <c r="G192" i="8" s="1"/>
  <c r="G193" i="8" s="1"/>
  <c r="G194" i="8" s="1"/>
  <c r="G195" i="8" s="1"/>
  <c r="G196" i="8" s="1"/>
  <c r="G197" i="8" s="1"/>
  <c r="G198" i="8" s="1"/>
  <c r="G199" i="8" s="1"/>
  <c r="G200" i="8" s="1"/>
  <c r="G201" i="8" s="1"/>
  <c r="G202" i="8" s="1"/>
  <c r="G203" i="8" s="1"/>
  <c r="G204" i="8" s="1"/>
  <c r="G205" i="8" s="1"/>
  <c r="G206" i="8" s="1"/>
  <c r="G207" i="8" s="1"/>
  <c r="G208" i="8" s="1"/>
  <c r="G209" i="8" s="1"/>
  <c r="G210" i="8" s="1"/>
  <c r="G211" i="8" s="1"/>
  <c r="G212" i="8" s="1"/>
  <c r="G213" i="8" s="1"/>
  <c r="G214" i="8" s="1"/>
  <c r="G215" i="8" s="1"/>
  <c r="G216" i="8" s="1"/>
  <c r="G217" i="8" s="1"/>
  <c r="G218" i="8" s="1"/>
  <c r="G219" i="8" s="1"/>
  <c r="G220" i="8" s="1"/>
  <c r="G221" i="8" s="1"/>
  <c r="G222" i="8" s="1"/>
  <c r="G223" i="8" s="1"/>
  <c r="G224" i="8" s="1"/>
  <c r="G225" i="8" s="1"/>
  <c r="G226" i="8" s="1"/>
  <c r="G227" i="8" s="1"/>
  <c r="G228" i="8" s="1"/>
  <c r="G229" i="8" s="1"/>
  <c r="G230" i="8" s="1"/>
  <c r="G231" i="8" s="1"/>
  <c r="G232" i="8" s="1"/>
  <c r="G233" i="8" s="1"/>
  <c r="G234" i="8" s="1"/>
  <c r="G235" i="8" s="1"/>
  <c r="G236" i="8" s="1"/>
  <c r="G237" i="8" s="1"/>
  <c r="G238" i="8" s="1"/>
  <c r="G239" i="8" s="1"/>
  <c r="G240" i="8" s="1"/>
  <c r="G241" i="8" s="1"/>
  <c r="G242" i="8" s="1"/>
  <c r="G243" i="8" s="1"/>
  <c r="G244" i="8" s="1"/>
  <c r="G245" i="8" s="1"/>
  <c r="G246" i="8" s="1"/>
  <c r="G247" i="8" s="1"/>
  <c r="G248" i="8" s="1"/>
  <c r="G249" i="8" s="1"/>
  <c r="G250" i="8" s="1"/>
  <c r="G251" i="8" s="1"/>
  <c r="G252" i="8" s="1"/>
  <c r="G253" i="8" s="1"/>
  <c r="G254" i="8" s="1"/>
  <c r="G255" i="8" s="1"/>
  <c r="G256" i="8" s="1"/>
  <c r="G257" i="8" s="1"/>
  <c r="G258" i="8" s="1"/>
  <c r="G259" i="8" s="1"/>
  <c r="G260" i="8" s="1"/>
  <c r="G261" i="8" s="1"/>
  <c r="G262" i="8" s="1"/>
  <c r="G263" i="8" s="1"/>
  <c r="G264" i="8" s="1"/>
  <c r="G265" i="8" s="1"/>
  <c r="G266" i="8" s="1"/>
  <c r="G267" i="8" s="1"/>
  <c r="G268" i="8" s="1"/>
  <c r="G269" i="8" s="1"/>
  <c r="G270" i="8" s="1"/>
  <c r="G271" i="8" s="1"/>
  <c r="G272" i="8" s="1"/>
  <c r="G273" i="8" s="1"/>
  <c r="G274" i="8" s="1"/>
  <c r="G275" i="8" s="1"/>
  <c r="G276" i="8" s="1"/>
  <c r="G277" i="8" s="1"/>
  <c r="G278" i="8" s="1"/>
  <c r="G279" i="8" s="1"/>
  <c r="G280" i="8" s="1"/>
  <c r="G281" i="8" s="1"/>
  <c r="G282" i="8" s="1"/>
  <c r="G283" i="8" s="1"/>
  <c r="G284" i="8" s="1"/>
  <c r="G285" i="8" s="1"/>
  <c r="G286" i="8" s="1"/>
  <c r="G287" i="8" s="1"/>
  <c r="G288" i="8" s="1"/>
  <c r="G289" i="8" s="1"/>
  <c r="G290" i="8" s="1"/>
  <c r="G291" i="8" s="1"/>
  <c r="G292" i="8" s="1"/>
  <c r="G293" i="8" s="1"/>
  <c r="G294" i="8" s="1"/>
  <c r="G295" i="8" s="1"/>
  <c r="G296" i="8" s="1"/>
  <c r="G297" i="8" s="1"/>
  <c r="G298" i="8" s="1"/>
  <c r="G299" i="8" s="1"/>
  <c r="G300" i="8" s="1"/>
  <c r="G301" i="8" s="1"/>
  <c r="G302" i="8" s="1"/>
  <c r="G303" i="8" s="1"/>
  <c r="G304" i="8" s="1"/>
  <c r="G305" i="8" s="1"/>
  <c r="G306" i="8" s="1"/>
  <c r="G307" i="8" s="1"/>
  <c r="G308" i="8" s="1"/>
  <c r="G309" i="8" s="1"/>
  <c r="G310" i="8" s="1"/>
  <c r="G311" i="8" s="1"/>
  <c r="G312" i="8" s="1"/>
  <c r="G313" i="8" s="1"/>
  <c r="G314" i="8" s="1"/>
  <c r="G315" i="8" s="1"/>
  <c r="G316" i="8" s="1"/>
  <c r="G317" i="8" s="1"/>
  <c r="G318" i="8" s="1"/>
  <c r="G319" i="8" s="1"/>
  <c r="G320" i="8" s="1"/>
  <c r="G321" i="8" s="1"/>
  <c r="G322" i="8" s="1"/>
  <c r="G323" i="8" s="1"/>
  <c r="G324" i="8" s="1"/>
  <c r="G325" i="8" s="1"/>
  <c r="G326" i="8" s="1"/>
  <c r="G327" i="8" s="1"/>
  <c r="G328" i="8" s="1"/>
  <c r="G329" i="8" s="1"/>
  <c r="G330" i="8" s="1"/>
  <c r="G331" i="8" s="1"/>
  <c r="G332" i="8" s="1"/>
  <c r="G333" i="8" s="1"/>
  <c r="G334" i="8" s="1"/>
  <c r="G335" i="8" s="1"/>
  <c r="G336" i="8" s="1"/>
  <c r="G337" i="8" s="1"/>
  <c r="G338" i="8" s="1"/>
  <c r="G339" i="8" s="1"/>
  <c r="G340" i="8" s="1"/>
  <c r="G341" i="8" s="1"/>
  <c r="G342" i="8" s="1"/>
  <c r="G343" i="8" s="1"/>
  <c r="G344" i="8" s="1"/>
  <c r="G345" i="8" s="1"/>
  <c r="G346" i="8" s="1"/>
  <c r="G347" i="8" s="1"/>
  <c r="G348" i="8" s="1"/>
  <c r="G349" i="8" s="1"/>
  <c r="G350" i="8" s="1"/>
  <c r="G351" i="8" s="1"/>
  <c r="G352" i="8" s="1"/>
  <c r="G353" i="8" s="1"/>
  <c r="G354" i="8" s="1"/>
  <c r="G355" i="8" s="1"/>
  <c r="G356" i="8" s="1"/>
  <c r="G357" i="8" s="1"/>
  <c r="G358" i="8" s="1"/>
  <c r="G359" i="8" s="1"/>
  <c r="G360" i="8" s="1"/>
  <c r="G361" i="8" s="1"/>
  <c r="G362" i="8" s="1"/>
  <c r="G363" i="8" s="1"/>
  <c r="G364" i="8" s="1"/>
  <c r="G365" i="8" s="1"/>
  <c r="G366" i="8" s="1"/>
  <c r="G367" i="8" s="1"/>
  <c r="G368" i="8" s="1"/>
  <c r="G369" i="8" s="1"/>
  <c r="G370" i="8" s="1"/>
  <c r="G371" i="8" s="1"/>
  <c r="G372" i="8" s="1"/>
  <c r="G373" i="8" s="1"/>
  <c r="G374" i="8" s="1"/>
  <c r="G375" i="8" s="1"/>
  <c r="G376" i="8" s="1"/>
  <c r="G377" i="8" s="1"/>
  <c r="G378" i="8" s="1"/>
  <c r="G379" i="8" s="1"/>
  <c r="G380" i="8" s="1"/>
  <c r="G381" i="8" s="1"/>
  <c r="G382" i="8" s="1"/>
  <c r="G383" i="8" s="1"/>
  <c r="G384" i="8" s="1"/>
  <c r="G385" i="8" s="1"/>
  <c r="G386" i="8" s="1"/>
  <c r="G387" i="8" s="1"/>
  <c r="G388" i="8" s="1"/>
  <c r="G389" i="8" s="1"/>
  <c r="G390" i="8" s="1"/>
  <c r="G391" i="8" s="1"/>
  <c r="G392" i="8" s="1"/>
  <c r="G393" i="8" s="1"/>
  <c r="G394" i="8" s="1"/>
  <c r="G395" i="8" s="1"/>
  <c r="G396" i="8" s="1"/>
  <c r="G397" i="8" s="1"/>
  <c r="G398" i="8" s="1"/>
  <c r="G399" i="8" s="1"/>
  <c r="G400" i="8" s="1"/>
  <c r="G401" i="8" s="1"/>
  <c r="G402" i="8" s="1"/>
  <c r="G403" i="8" s="1"/>
  <c r="G404" i="8" s="1"/>
  <c r="G405" i="8" s="1"/>
  <c r="G406" i="8" s="1"/>
  <c r="G407" i="8" s="1"/>
  <c r="G408" i="8" s="1"/>
  <c r="G409" i="8" s="1"/>
  <c r="G410" i="8" s="1"/>
  <c r="G411" i="8" s="1"/>
  <c r="G412" i="8" s="1"/>
  <c r="G413" i="8" s="1"/>
  <c r="G414" i="8" s="1"/>
  <c r="G415" i="8" s="1"/>
  <c r="G416" i="8" s="1"/>
  <c r="G417" i="8" s="1"/>
  <c r="G418" i="8" s="1"/>
  <c r="G419" i="8" s="1"/>
  <c r="G420" i="8" s="1"/>
  <c r="G421" i="8" s="1"/>
  <c r="G422" i="8" s="1"/>
  <c r="G423" i="8" s="1"/>
  <c r="G424" i="8" s="1"/>
  <c r="G425" i="8" s="1"/>
  <c r="G426" i="8" s="1"/>
  <c r="G427" i="8" s="1"/>
  <c r="G428" i="8" s="1"/>
  <c r="G429" i="8" s="1"/>
  <c r="G430" i="8" s="1"/>
  <c r="G431" i="8" s="1"/>
  <c r="G432" i="8" s="1"/>
  <c r="G433" i="8" s="1"/>
  <c r="G434" i="8" s="1"/>
  <c r="G435" i="8" s="1"/>
  <c r="G436" i="8" s="1"/>
  <c r="G437" i="8" s="1"/>
  <c r="G438" i="8" s="1"/>
  <c r="G439" i="8" s="1"/>
  <c r="G440" i="8" s="1"/>
  <c r="G441" i="8" s="1"/>
  <c r="G442" i="8" s="1"/>
  <c r="G443" i="8" s="1"/>
  <c r="G444" i="8" s="1"/>
  <c r="G445" i="8" s="1"/>
  <c r="G446" i="8" s="1"/>
  <c r="G447" i="8" s="1"/>
  <c r="G448" i="8" s="1"/>
  <c r="G449" i="8" s="1"/>
  <c r="G450" i="8" s="1"/>
  <c r="G451" i="8" s="1"/>
  <c r="G452" i="8" s="1"/>
  <c r="G453" i="8" s="1"/>
  <c r="G454" i="8" s="1"/>
  <c r="O26" i="8"/>
  <c r="O27" i="8" s="1"/>
  <c r="O28" i="8" s="1"/>
  <c r="O29" i="8" s="1"/>
  <c r="G26" i="8"/>
  <c r="G27" i="8" s="1"/>
  <c r="G28" i="8" s="1"/>
  <c r="G29" i="8" s="1"/>
  <c r="O25" i="8"/>
  <c r="M25" i="8"/>
  <c r="M26" i="8" s="1"/>
  <c r="M27" i="8" s="1"/>
  <c r="M28" i="8" s="1"/>
  <c r="M29" i="8" s="1"/>
  <c r="M30" i="8" s="1"/>
  <c r="M31" i="8" s="1"/>
  <c r="M32" i="8" s="1"/>
  <c r="M33" i="8" s="1"/>
  <c r="M34" i="8" s="1"/>
  <c r="M35" i="8" s="1"/>
  <c r="M36" i="8" s="1"/>
  <c r="M37" i="8" s="1"/>
  <c r="M38" i="8" s="1"/>
  <c r="M39" i="8" s="1"/>
  <c r="M40" i="8" s="1"/>
  <c r="M41" i="8" s="1"/>
  <c r="M42" i="8" s="1"/>
  <c r="M43" i="8" s="1"/>
  <c r="M44" i="8" s="1"/>
  <c r="M45" i="8" s="1"/>
  <c r="M46" i="8" s="1"/>
  <c r="M47" i="8" s="1"/>
  <c r="M48" i="8" s="1"/>
  <c r="M49" i="8" s="1"/>
  <c r="M50" i="8" s="1"/>
  <c r="M51" i="8" s="1"/>
  <c r="M52" i="8" s="1"/>
  <c r="M53" i="8" s="1"/>
  <c r="M54" i="8" s="1"/>
  <c r="M55" i="8" s="1"/>
  <c r="M56" i="8" s="1"/>
  <c r="M57" i="8" s="1"/>
  <c r="M58" i="8" s="1"/>
  <c r="M59" i="8" s="1"/>
  <c r="M60" i="8" s="1"/>
  <c r="M61" i="8" s="1"/>
  <c r="M62" i="8" s="1"/>
  <c r="M63" i="8" s="1"/>
  <c r="M64" i="8" s="1"/>
  <c r="M65" i="8" s="1"/>
  <c r="M66" i="8" s="1"/>
  <c r="M67" i="8" s="1"/>
  <c r="M68" i="8" s="1"/>
  <c r="M69" i="8" s="1"/>
  <c r="M70" i="8" s="1"/>
  <c r="M71" i="8" s="1"/>
  <c r="M72" i="8" s="1"/>
  <c r="M73" i="8" s="1"/>
  <c r="M74" i="8" s="1"/>
  <c r="M75" i="8" s="1"/>
  <c r="M76" i="8" s="1"/>
  <c r="M77" i="8" s="1"/>
  <c r="M78" i="8" s="1"/>
  <c r="M79" i="8" s="1"/>
  <c r="M80" i="8" s="1"/>
  <c r="M81" i="8" s="1"/>
  <c r="M82" i="8" s="1"/>
  <c r="M83" i="8" s="1"/>
  <c r="M84" i="8" s="1"/>
  <c r="M85" i="8" s="1"/>
  <c r="M86" i="8" s="1"/>
  <c r="M87" i="8" s="1"/>
  <c r="M88" i="8" s="1"/>
  <c r="M89" i="8" s="1"/>
  <c r="M90" i="8" s="1"/>
  <c r="M91" i="8" s="1"/>
  <c r="M92" i="8" s="1"/>
  <c r="M93" i="8" s="1"/>
  <c r="M94" i="8" s="1"/>
  <c r="M95" i="8" s="1"/>
  <c r="M96" i="8" s="1"/>
  <c r="M97" i="8" s="1"/>
  <c r="M98" i="8" s="1"/>
  <c r="M99" i="8" s="1"/>
  <c r="M100" i="8" s="1"/>
  <c r="M101" i="8" s="1"/>
  <c r="M102" i="8" s="1"/>
  <c r="M103" i="8" s="1"/>
  <c r="M104" i="8" s="1"/>
  <c r="M105" i="8" s="1"/>
  <c r="M106" i="8" s="1"/>
  <c r="M107" i="8" s="1"/>
  <c r="M108" i="8" s="1"/>
  <c r="M109" i="8" s="1"/>
  <c r="M110" i="8" s="1"/>
  <c r="M111" i="8" s="1"/>
  <c r="M112" i="8" s="1"/>
  <c r="M113" i="8" s="1"/>
  <c r="M114" i="8" s="1"/>
  <c r="M115" i="8" s="1"/>
  <c r="M116" i="8" s="1"/>
  <c r="M117" i="8" s="1"/>
  <c r="M118" i="8" s="1"/>
  <c r="M119" i="8" s="1"/>
  <c r="M120" i="8" s="1"/>
  <c r="M121" i="8" s="1"/>
  <c r="M122" i="8" s="1"/>
  <c r="M123" i="8" s="1"/>
  <c r="M124" i="8" s="1"/>
  <c r="M125" i="8" s="1"/>
  <c r="M126" i="8" s="1"/>
  <c r="M127" i="8" s="1"/>
  <c r="M128" i="8" s="1"/>
  <c r="M129" i="8" s="1"/>
  <c r="M130" i="8" s="1"/>
  <c r="M131" i="8" s="1"/>
  <c r="M132" i="8" s="1"/>
  <c r="M133" i="8" s="1"/>
  <c r="M134" i="8" s="1"/>
  <c r="M135" i="8" s="1"/>
  <c r="M136" i="8" s="1"/>
  <c r="M137" i="8" s="1"/>
  <c r="M138" i="8" s="1"/>
  <c r="M139" i="8" s="1"/>
  <c r="M140" i="8" s="1"/>
  <c r="M141" i="8" s="1"/>
  <c r="M142" i="8" s="1"/>
  <c r="M143" i="8" s="1"/>
  <c r="M144" i="8" s="1"/>
  <c r="M145" i="8" s="1"/>
  <c r="M146" i="8" s="1"/>
  <c r="M147" i="8" s="1"/>
  <c r="M148" i="8" s="1"/>
  <c r="M149" i="8" s="1"/>
  <c r="M150" i="8" s="1"/>
  <c r="M151" i="8" s="1"/>
  <c r="M152" i="8" s="1"/>
  <c r="M153" i="8" s="1"/>
  <c r="M154" i="8" s="1"/>
  <c r="M155" i="8" s="1"/>
  <c r="M156" i="8" s="1"/>
  <c r="M157" i="8" s="1"/>
  <c r="M158" i="8" s="1"/>
  <c r="M159" i="8" s="1"/>
  <c r="M160" i="8" s="1"/>
  <c r="M161" i="8" s="1"/>
  <c r="M162" i="8" s="1"/>
  <c r="M163" i="8" s="1"/>
  <c r="M164" i="8" s="1"/>
  <c r="M165" i="8" s="1"/>
  <c r="M166" i="8" s="1"/>
  <c r="M167" i="8" s="1"/>
  <c r="M168" i="8" s="1"/>
  <c r="M169" i="8" s="1"/>
  <c r="M170" i="8" s="1"/>
  <c r="M171" i="8" s="1"/>
  <c r="M172" i="8" s="1"/>
  <c r="M173" i="8" s="1"/>
  <c r="M174" i="8" s="1"/>
  <c r="M175" i="8" s="1"/>
  <c r="M176" i="8" s="1"/>
  <c r="M177" i="8" s="1"/>
  <c r="M178" i="8" s="1"/>
  <c r="M179" i="8" s="1"/>
  <c r="M180" i="8" s="1"/>
  <c r="M181" i="8" s="1"/>
  <c r="M182" i="8" s="1"/>
  <c r="M183" i="8" s="1"/>
  <c r="M184" i="8" s="1"/>
  <c r="M185" i="8" s="1"/>
  <c r="M186" i="8" s="1"/>
  <c r="M187" i="8" s="1"/>
  <c r="M188" i="8" s="1"/>
  <c r="M189" i="8" s="1"/>
  <c r="M190" i="8" s="1"/>
  <c r="M191" i="8" s="1"/>
  <c r="M192" i="8" s="1"/>
  <c r="M193" i="8" s="1"/>
  <c r="M194" i="8" s="1"/>
  <c r="M195" i="8" s="1"/>
  <c r="M196" i="8" s="1"/>
  <c r="M197" i="8" s="1"/>
  <c r="M198" i="8" s="1"/>
  <c r="M199" i="8" s="1"/>
  <c r="M200" i="8" s="1"/>
  <c r="M201" i="8" s="1"/>
  <c r="M202" i="8" s="1"/>
  <c r="M203" i="8" s="1"/>
  <c r="M204" i="8" s="1"/>
  <c r="M205" i="8" s="1"/>
  <c r="M206" i="8" s="1"/>
  <c r="M207" i="8" s="1"/>
  <c r="M208" i="8" s="1"/>
  <c r="M209" i="8" s="1"/>
  <c r="M210" i="8" s="1"/>
  <c r="M211" i="8" s="1"/>
  <c r="M212" i="8" s="1"/>
  <c r="M213" i="8" s="1"/>
  <c r="M214" i="8" s="1"/>
  <c r="M215" i="8" s="1"/>
  <c r="M216" i="8" s="1"/>
  <c r="M217" i="8" s="1"/>
  <c r="M218" i="8" s="1"/>
  <c r="M219" i="8" s="1"/>
  <c r="M220" i="8" s="1"/>
  <c r="M221" i="8" s="1"/>
  <c r="M222" i="8" s="1"/>
  <c r="M223" i="8" s="1"/>
  <c r="M224" i="8" s="1"/>
  <c r="M225" i="8" s="1"/>
  <c r="M226" i="8" s="1"/>
  <c r="M227" i="8" s="1"/>
  <c r="M228" i="8" s="1"/>
  <c r="M229" i="8" s="1"/>
  <c r="M230" i="8" s="1"/>
  <c r="M231" i="8" s="1"/>
  <c r="M232" i="8" s="1"/>
  <c r="M233" i="8" s="1"/>
  <c r="M234" i="8" s="1"/>
  <c r="M235" i="8" s="1"/>
  <c r="M236" i="8" s="1"/>
  <c r="M237" i="8" s="1"/>
  <c r="M238" i="8" s="1"/>
  <c r="M239" i="8" s="1"/>
  <c r="M240" i="8" s="1"/>
  <c r="M241" i="8" s="1"/>
  <c r="M242" i="8" s="1"/>
  <c r="M243" i="8" s="1"/>
  <c r="M244" i="8" s="1"/>
  <c r="M245" i="8" s="1"/>
  <c r="M246" i="8" s="1"/>
  <c r="M247" i="8" s="1"/>
  <c r="M248" i="8" s="1"/>
  <c r="M249" i="8" s="1"/>
  <c r="M250" i="8" s="1"/>
  <c r="M251" i="8" s="1"/>
  <c r="M252" i="8" s="1"/>
  <c r="M253" i="8" s="1"/>
  <c r="M254" i="8" s="1"/>
  <c r="M255" i="8" s="1"/>
  <c r="M256" i="8" s="1"/>
  <c r="M257" i="8" s="1"/>
  <c r="M258" i="8" s="1"/>
  <c r="M259" i="8" s="1"/>
  <c r="M260" i="8" s="1"/>
  <c r="M261" i="8" s="1"/>
  <c r="M262" i="8" s="1"/>
  <c r="M263" i="8" s="1"/>
  <c r="M264" i="8" s="1"/>
  <c r="M265" i="8" s="1"/>
  <c r="M266" i="8" s="1"/>
  <c r="M267" i="8" s="1"/>
  <c r="M268" i="8" s="1"/>
  <c r="M269" i="8" s="1"/>
  <c r="M270" i="8" s="1"/>
  <c r="M271" i="8" s="1"/>
  <c r="M272" i="8" s="1"/>
  <c r="M273" i="8" s="1"/>
  <c r="M274" i="8" s="1"/>
  <c r="M275" i="8" s="1"/>
  <c r="M276" i="8" s="1"/>
  <c r="M277" i="8" s="1"/>
  <c r="M278" i="8" s="1"/>
  <c r="M279" i="8" s="1"/>
  <c r="M280" i="8" s="1"/>
  <c r="M281" i="8" s="1"/>
  <c r="M282" i="8" s="1"/>
  <c r="M283" i="8" s="1"/>
  <c r="M284" i="8" s="1"/>
  <c r="M285" i="8" s="1"/>
  <c r="M286" i="8" s="1"/>
  <c r="M287" i="8" s="1"/>
  <c r="M288" i="8" s="1"/>
  <c r="M289" i="8" s="1"/>
  <c r="M290" i="8" s="1"/>
  <c r="M291" i="8" s="1"/>
  <c r="M292" i="8" s="1"/>
  <c r="M293" i="8" s="1"/>
  <c r="M294" i="8" s="1"/>
  <c r="M295" i="8" s="1"/>
  <c r="M296" i="8" s="1"/>
  <c r="M297" i="8" s="1"/>
  <c r="M298" i="8" s="1"/>
  <c r="M299" i="8" s="1"/>
  <c r="M300" i="8" s="1"/>
  <c r="M301" i="8" s="1"/>
  <c r="M302" i="8" s="1"/>
  <c r="M303" i="8" s="1"/>
  <c r="M304" i="8" s="1"/>
  <c r="M305" i="8" s="1"/>
  <c r="M306" i="8" s="1"/>
  <c r="M307" i="8" s="1"/>
  <c r="M308" i="8" s="1"/>
  <c r="M309" i="8" s="1"/>
  <c r="M310" i="8" s="1"/>
  <c r="M311" i="8" s="1"/>
  <c r="M312" i="8" s="1"/>
  <c r="M313" i="8" s="1"/>
  <c r="M314" i="8" s="1"/>
  <c r="M315" i="8" s="1"/>
  <c r="M316" i="8" s="1"/>
  <c r="M317" i="8" s="1"/>
  <c r="M318" i="8" s="1"/>
  <c r="M319" i="8" s="1"/>
  <c r="M320" i="8" s="1"/>
  <c r="M321" i="8" s="1"/>
  <c r="M322" i="8" s="1"/>
  <c r="M323" i="8" s="1"/>
  <c r="M324" i="8" s="1"/>
  <c r="M325" i="8" s="1"/>
  <c r="M326" i="8" s="1"/>
  <c r="M327" i="8" s="1"/>
  <c r="M328" i="8" s="1"/>
  <c r="M329" i="8" s="1"/>
  <c r="M330" i="8" s="1"/>
  <c r="M331" i="8" s="1"/>
  <c r="M332" i="8" s="1"/>
  <c r="M333" i="8" s="1"/>
  <c r="M334" i="8" s="1"/>
  <c r="M335" i="8" s="1"/>
  <c r="M336" i="8" s="1"/>
  <c r="M337" i="8" s="1"/>
  <c r="M338" i="8" s="1"/>
  <c r="M339" i="8" s="1"/>
  <c r="M340" i="8" s="1"/>
  <c r="M341" i="8" s="1"/>
  <c r="M342" i="8" s="1"/>
  <c r="M343" i="8" s="1"/>
  <c r="M344" i="8" s="1"/>
  <c r="M345" i="8" s="1"/>
  <c r="M346" i="8" s="1"/>
  <c r="M347" i="8" s="1"/>
  <c r="M348" i="8" s="1"/>
  <c r="M349" i="8" s="1"/>
  <c r="M350" i="8" s="1"/>
  <c r="M351" i="8" s="1"/>
  <c r="M352" i="8" s="1"/>
  <c r="M353" i="8" s="1"/>
  <c r="M354" i="8" s="1"/>
  <c r="M355" i="8" s="1"/>
  <c r="M356" i="8" s="1"/>
  <c r="M357" i="8" s="1"/>
  <c r="M358" i="8" s="1"/>
  <c r="M359" i="8" s="1"/>
  <c r="M360" i="8" s="1"/>
  <c r="M361" i="8" s="1"/>
  <c r="M362" i="8" s="1"/>
  <c r="M363" i="8" s="1"/>
  <c r="M364" i="8" s="1"/>
  <c r="M365" i="8" s="1"/>
  <c r="M366" i="8" s="1"/>
  <c r="M367" i="8" s="1"/>
  <c r="M368" i="8" s="1"/>
  <c r="M369" i="8" s="1"/>
  <c r="M370" i="8" s="1"/>
  <c r="M371" i="8" s="1"/>
  <c r="M372" i="8" s="1"/>
  <c r="M373" i="8" s="1"/>
  <c r="M374" i="8" s="1"/>
  <c r="M375" i="8" s="1"/>
  <c r="M376" i="8" s="1"/>
  <c r="M377" i="8" s="1"/>
  <c r="M378" i="8" s="1"/>
  <c r="M379" i="8" s="1"/>
  <c r="M380" i="8" s="1"/>
  <c r="M381" i="8" s="1"/>
  <c r="M382" i="8" s="1"/>
  <c r="M383" i="8" s="1"/>
  <c r="M384" i="8" s="1"/>
  <c r="M385" i="8" s="1"/>
  <c r="M386" i="8" s="1"/>
  <c r="M387" i="8" s="1"/>
  <c r="M388" i="8" s="1"/>
  <c r="M389" i="8" s="1"/>
  <c r="M390" i="8" s="1"/>
  <c r="M391" i="8" s="1"/>
  <c r="M392" i="8" s="1"/>
  <c r="M393" i="8" s="1"/>
  <c r="M394" i="8" s="1"/>
  <c r="M395" i="8" s="1"/>
  <c r="M396" i="8" s="1"/>
  <c r="M397" i="8" s="1"/>
  <c r="M398" i="8" s="1"/>
  <c r="M399" i="8" s="1"/>
  <c r="M400" i="8" s="1"/>
  <c r="M401" i="8" s="1"/>
  <c r="M402" i="8" s="1"/>
  <c r="M403" i="8" s="1"/>
  <c r="M404" i="8" s="1"/>
  <c r="M405" i="8" s="1"/>
  <c r="M406" i="8" s="1"/>
  <c r="M407" i="8" s="1"/>
  <c r="M408" i="8" s="1"/>
  <c r="M409" i="8" s="1"/>
  <c r="M410" i="8" s="1"/>
  <c r="M411" i="8" s="1"/>
  <c r="M412" i="8" s="1"/>
  <c r="M413" i="8" s="1"/>
  <c r="M414" i="8" s="1"/>
  <c r="M415" i="8" s="1"/>
  <c r="M416" i="8" s="1"/>
  <c r="M417" i="8" s="1"/>
  <c r="M418" i="8" s="1"/>
  <c r="M419" i="8" s="1"/>
  <c r="M420" i="8" s="1"/>
  <c r="M421" i="8" s="1"/>
  <c r="M422" i="8" s="1"/>
  <c r="M423" i="8" s="1"/>
  <c r="M424" i="8" s="1"/>
  <c r="M425" i="8" s="1"/>
  <c r="M426" i="8" s="1"/>
  <c r="M427" i="8" s="1"/>
  <c r="M428" i="8" s="1"/>
  <c r="M429" i="8" s="1"/>
  <c r="M430" i="8" s="1"/>
  <c r="M431" i="8" s="1"/>
  <c r="M432" i="8" s="1"/>
  <c r="M433" i="8" s="1"/>
  <c r="M434" i="8" s="1"/>
  <c r="M435" i="8" s="1"/>
  <c r="M436" i="8" s="1"/>
  <c r="M437" i="8" s="1"/>
  <c r="M438" i="8" s="1"/>
  <c r="M439" i="8" s="1"/>
  <c r="M440" i="8" s="1"/>
  <c r="M441" i="8" s="1"/>
  <c r="M442" i="8" s="1"/>
  <c r="M443" i="8" s="1"/>
  <c r="M444" i="8" s="1"/>
  <c r="M445" i="8" s="1"/>
  <c r="M446" i="8" s="1"/>
  <c r="M447" i="8" s="1"/>
  <c r="M448" i="8" s="1"/>
  <c r="M449" i="8" s="1"/>
  <c r="M450" i="8" s="1"/>
  <c r="M451" i="8" s="1"/>
  <c r="M452" i="8" s="1"/>
  <c r="M453" i="8" s="1"/>
  <c r="M454" i="8" s="1"/>
  <c r="G25" i="8"/>
  <c r="E25" i="8"/>
  <c r="O24" i="8"/>
  <c r="M24" i="8"/>
  <c r="K24" i="8"/>
  <c r="I24" i="8"/>
  <c r="I25" i="8" s="1"/>
  <c r="I26" i="8" s="1"/>
  <c r="I27" i="8" s="1"/>
  <c r="I28" i="8" s="1"/>
  <c r="I29" i="8" s="1"/>
  <c r="I30" i="8" s="1"/>
  <c r="I31" i="8" s="1"/>
  <c r="I32" i="8" s="1"/>
  <c r="I33" i="8" s="1"/>
  <c r="I34" i="8" s="1"/>
  <c r="I35" i="8" s="1"/>
  <c r="I36" i="8" s="1"/>
  <c r="I37" i="8" s="1"/>
  <c r="I38" i="8" s="1"/>
  <c r="I39" i="8" s="1"/>
  <c r="I40" i="8" s="1"/>
  <c r="I41" i="8" s="1"/>
  <c r="I42" i="8" s="1"/>
  <c r="I43" i="8" s="1"/>
  <c r="I44" i="8" s="1"/>
  <c r="I45" i="8" s="1"/>
  <c r="I46" i="8" s="1"/>
  <c r="I47" i="8" s="1"/>
  <c r="I48" i="8" s="1"/>
  <c r="I49" i="8" s="1"/>
  <c r="I50" i="8" s="1"/>
  <c r="I51" i="8" s="1"/>
  <c r="I52" i="8" s="1"/>
  <c r="I53" i="8" s="1"/>
  <c r="I54" i="8" s="1"/>
  <c r="I55" i="8" s="1"/>
  <c r="I56" i="8" s="1"/>
  <c r="I57" i="8" s="1"/>
  <c r="I58" i="8" s="1"/>
  <c r="I59" i="8" s="1"/>
  <c r="I60" i="8" s="1"/>
  <c r="I61" i="8" s="1"/>
  <c r="I62" i="8" s="1"/>
  <c r="I63" i="8" s="1"/>
  <c r="I64" i="8" s="1"/>
  <c r="I65" i="8" s="1"/>
  <c r="I66" i="8" s="1"/>
  <c r="I67" i="8" s="1"/>
  <c r="I68" i="8" s="1"/>
  <c r="I69" i="8" s="1"/>
  <c r="I70" i="8" s="1"/>
  <c r="I71" i="8" s="1"/>
  <c r="I72" i="8" s="1"/>
  <c r="I73" i="8" s="1"/>
  <c r="I74" i="8" s="1"/>
  <c r="I75" i="8" s="1"/>
  <c r="I76" i="8" s="1"/>
  <c r="I77" i="8" s="1"/>
  <c r="I78" i="8" s="1"/>
  <c r="I79" i="8" s="1"/>
  <c r="I80" i="8" s="1"/>
  <c r="I81" i="8" s="1"/>
  <c r="I82" i="8" s="1"/>
  <c r="I83" i="8" s="1"/>
  <c r="I84" i="8" s="1"/>
  <c r="I85" i="8" s="1"/>
  <c r="I86" i="8" s="1"/>
  <c r="I87" i="8" s="1"/>
  <c r="I88" i="8" s="1"/>
  <c r="I89" i="8" s="1"/>
  <c r="I90" i="8" s="1"/>
  <c r="I91" i="8" s="1"/>
  <c r="I92" i="8" s="1"/>
  <c r="I93" i="8" s="1"/>
  <c r="I94" i="8" s="1"/>
  <c r="I95" i="8" s="1"/>
  <c r="I96" i="8" s="1"/>
  <c r="I97" i="8" s="1"/>
  <c r="I98" i="8" s="1"/>
  <c r="I99" i="8" s="1"/>
  <c r="I100" i="8" s="1"/>
  <c r="I101" i="8" s="1"/>
  <c r="I102" i="8" s="1"/>
  <c r="I103" i="8" s="1"/>
  <c r="I104" i="8" s="1"/>
  <c r="I105" i="8" s="1"/>
  <c r="I106" i="8" s="1"/>
  <c r="I107" i="8" s="1"/>
  <c r="I108" i="8" s="1"/>
  <c r="I109" i="8" s="1"/>
  <c r="I110" i="8" s="1"/>
  <c r="I111" i="8" s="1"/>
  <c r="I112" i="8" s="1"/>
  <c r="I113" i="8" s="1"/>
  <c r="I114" i="8" s="1"/>
  <c r="I115" i="8" s="1"/>
  <c r="I116" i="8" s="1"/>
  <c r="I117" i="8" s="1"/>
  <c r="I118" i="8" s="1"/>
  <c r="I119" i="8" s="1"/>
  <c r="I120" i="8" s="1"/>
  <c r="I121" i="8" s="1"/>
  <c r="I122" i="8" s="1"/>
  <c r="I123" i="8" s="1"/>
  <c r="I124" i="8" s="1"/>
  <c r="I125" i="8" s="1"/>
  <c r="I126" i="8" s="1"/>
  <c r="I127" i="8" s="1"/>
  <c r="I128" i="8" s="1"/>
  <c r="I129" i="8" s="1"/>
  <c r="I130" i="8" s="1"/>
  <c r="I131" i="8" s="1"/>
  <c r="I132" i="8" s="1"/>
  <c r="I133" i="8" s="1"/>
  <c r="I134" i="8" s="1"/>
  <c r="I135" i="8" s="1"/>
  <c r="I136" i="8" s="1"/>
  <c r="I137" i="8" s="1"/>
  <c r="I138" i="8" s="1"/>
  <c r="I139" i="8" s="1"/>
  <c r="I140" i="8" s="1"/>
  <c r="I141" i="8" s="1"/>
  <c r="I142" i="8" s="1"/>
  <c r="I143" i="8" s="1"/>
  <c r="I144" i="8" s="1"/>
  <c r="I145" i="8" s="1"/>
  <c r="I146" i="8" s="1"/>
  <c r="I147" i="8" s="1"/>
  <c r="I148" i="8" s="1"/>
  <c r="I149" i="8" s="1"/>
  <c r="I150" i="8" s="1"/>
  <c r="I151" i="8" s="1"/>
  <c r="I152" i="8" s="1"/>
  <c r="I153" i="8" s="1"/>
  <c r="I154" i="8" s="1"/>
  <c r="I155" i="8" s="1"/>
  <c r="I156" i="8" s="1"/>
  <c r="I157" i="8" s="1"/>
  <c r="I158" i="8" s="1"/>
  <c r="I159" i="8" s="1"/>
  <c r="I160" i="8" s="1"/>
  <c r="I161" i="8" s="1"/>
  <c r="I162" i="8" s="1"/>
  <c r="I163" i="8" s="1"/>
  <c r="I164" i="8" s="1"/>
  <c r="I165" i="8" s="1"/>
  <c r="I166" i="8" s="1"/>
  <c r="I167" i="8" s="1"/>
  <c r="I168" i="8" s="1"/>
  <c r="I169" i="8" s="1"/>
  <c r="I170" i="8" s="1"/>
  <c r="I171" i="8" s="1"/>
  <c r="I172" i="8" s="1"/>
  <c r="I173" i="8" s="1"/>
  <c r="I174" i="8" s="1"/>
  <c r="I175" i="8" s="1"/>
  <c r="I176" i="8" s="1"/>
  <c r="I177" i="8" s="1"/>
  <c r="I178" i="8" s="1"/>
  <c r="I179" i="8" s="1"/>
  <c r="I180" i="8" s="1"/>
  <c r="I181" i="8" s="1"/>
  <c r="I182" i="8" s="1"/>
  <c r="I183" i="8" s="1"/>
  <c r="I184" i="8" s="1"/>
  <c r="I185" i="8" s="1"/>
  <c r="I186" i="8" s="1"/>
  <c r="I187" i="8" s="1"/>
  <c r="I188" i="8" s="1"/>
  <c r="I189" i="8" s="1"/>
  <c r="I190" i="8" s="1"/>
  <c r="I191" i="8" s="1"/>
  <c r="I192" i="8" s="1"/>
  <c r="I193" i="8" s="1"/>
  <c r="I194" i="8" s="1"/>
  <c r="I195" i="8" s="1"/>
  <c r="I196" i="8" s="1"/>
  <c r="I197" i="8" s="1"/>
  <c r="I198" i="8" s="1"/>
  <c r="I199" i="8" s="1"/>
  <c r="I200" i="8" s="1"/>
  <c r="I201" i="8" s="1"/>
  <c r="I202" i="8" s="1"/>
  <c r="I203" i="8" s="1"/>
  <c r="I204" i="8" s="1"/>
  <c r="I205" i="8" s="1"/>
  <c r="I206" i="8" s="1"/>
  <c r="I207" i="8" s="1"/>
  <c r="I208" i="8" s="1"/>
  <c r="I209" i="8" s="1"/>
  <c r="I210" i="8" s="1"/>
  <c r="I211" i="8" s="1"/>
  <c r="I212" i="8" s="1"/>
  <c r="I213" i="8" s="1"/>
  <c r="I214" i="8" s="1"/>
  <c r="I215" i="8" s="1"/>
  <c r="I216" i="8" s="1"/>
  <c r="I217" i="8" s="1"/>
  <c r="I218" i="8" s="1"/>
  <c r="I219" i="8" s="1"/>
  <c r="I220" i="8" s="1"/>
  <c r="I221" i="8" s="1"/>
  <c r="I222" i="8" s="1"/>
  <c r="I223" i="8" s="1"/>
  <c r="I224" i="8" s="1"/>
  <c r="I225" i="8" s="1"/>
  <c r="I226" i="8" s="1"/>
  <c r="I227" i="8" s="1"/>
  <c r="I228" i="8" s="1"/>
  <c r="I229" i="8" s="1"/>
  <c r="I230" i="8" s="1"/>
  <c r="I231" i="8" s="1"/>
  <c r="I232" i="8" s="1"/>
  <c r="I233" i="8" s="1"/>
  <c r="I234" i="8" s="1"/>
  <c r="I235" i="8" s="1"/>
  <c r="I236" i="8" s="1"/>
  <c r="I237" i="8" s="1"/>
  <c r="I238" i="8" s="1"/>
  <c r="I239" i="8" s="1"/>
  <c r="I240" i="8" s="1"/>
  <c r="I241" i="8" s="1"/>
  <c r="I242" i="8" s="1"/>
  <c r="I243" i="8" s="1"/>
  <c r="I244" i="8" s="1"/>
  <c r="I245" i="8" s="1"/>
  <c r="I246" i="8" s="1"/>
  <c r="I247" i="8" s="1"/>
  <c r="I248" i="8" s="1"/>
  <c r="I249" i="8" s="1"/>
  <c r="I250" i="8" s="1"/>
  <c r="I251" i="8" s="1"/>
  <c r="I252" i="8" s="1"/>
  <c r="I253" i="8" s="1"/>
  <c r="I254" i="8" s="1"/>
  <c r="I255" i="8" s="1"/>
  <c r="I256" i="8" s="1"/>
  <c r="I257" i="8" s="1"/>
  <c r="I258" i="8" s="1"/>
  <c r="I259" i="8" s="1"/>
  <c r="I260" i="8" s="1"/>
  <c r="I261" i="8" s="1"/>
  <c r="I262" i="8" s="1"/>
  <c r="I263" i="8" s="1"/>
  <c r="I264" i="8" s="1"/>
  <c r="I265" i="8" s="1"/>
  <c r="I266" i="8" s="1"/>
  <c r="I267" i="8" s="1"/>
  <c r="I268" i="8" s="1"/>
  <c r="I269" i="8" s="1"/>
  <c r="I270" i="8" s="1"/>
  <c r="I271" i="8" s="1"/>
  <c r="I272" i="8" s="1"/>
  <c r="I273" i="8" s="1"/>
  <c r="I274" i="8" s="1"/>
  <c r="I275" i="8" s="1"/>
  <c r="I276" i="8" s="1"/>
  <c r="I277" i="8" s="1"/>
  <c r="I278" i="8" s="1"/>
  <c r="I279" i="8" s="1"/>
  <c r="I280" i="8" s="1"/>
  <c r="I281" i="8" s="1"/>
  <c r="I282" i="8" s="1"/>
  <c r="I283" i="8" s="1"/>
  <c r="I284" i="8" s="1"/>
  <c r="I285" i="8" s="1"/>
  <c r="I286" i="8" s="1"/>
  <c r="I287" i="8" s="1"/>
  <c r="I288" i="8" s="1"/>
  <c r="I289" i="8" s="1"/>
  <c r="I290" i="8" s="1"/>
  <c r="I291" i="8" s="1"/>
  <c r="I292" i="8" s="1"/>
  <c r="I293" i="8" s="1"/>
  <c r="I294" i="8" s="1"/>
  <c r="I295" i="8" s="1"/>
  <c r="I296" i="8" s="1"/>
  <c r="I297" i="8" s="1"/>
  <c r="I298" i="8" s="1"/>
  <c r="I299" i="8" s="1"/>
  <c r="I300" i="8" s="1"/>
  <c r="I301" i="8" s="1"/>
  <c r="I302" i="8" s="1"/>
  <c r="I303" i="8" s="1"/>
  <c r="I304" i="8" s="1"/>
  <c r="I305" i="8" s="1"/>
  <c r="I306" i="8" s="1"/>
  <c r="I307" i="8" s="1"/>
  <c r="I308" i="8" s="1"/>
  <c r="I309" i="8" s="1"/>
  <c r="I310" i="8" s="1"/>
  <c r="I311" i="8" s="1"/>
  <c r="I312" i="8" s="1"/>
  <c r="I313" i="8" s="1"/>
  <c r="I314" i="8" s="1"/>
  <c r="I315" i="8" s="1"/>
  <c r="I316" i="8" s="1"/>
  <c r="I317" i="8" s="1"/>
  <c r="I318" i="8" s="1"/>
  <c r="I319" i="8" s="1"/>
  <c r="I320" i="8" s="1"/>
  <c r="I321" i="8" s="1"/>
  <c r="I322" i="8" s="1"/>
  <c r="I323" i="8" s="1"/>
  <c r="I324" i="8" s="1"/>
  <c r="I325" i="8" s="1"/>
  <c r="I326" i="8" s="1"/>
  <c r="I327" i="8" s="1"/>
  <c r="I328" i="8" s="1"/>
  <c r="I329" i="8" s="1"/>
  <c r="I330" i="8" s="1"/>
  <c r="I331" i="8" s="1"/>
  <c r="I332" i="8" s="1"/>
  <c r="I333" i="8" s="1"/>
  <c r="I334" i="8" s="1"/>
  <c r="I335" i="8" s="1"/>
  <c r="I336" i="8" s="1"/>
  <c r="I337" i="8" s="1"/>
  <c r="I338" i="8" s="1"/>
  <c r="I339" i="8" s="1"/>
  <c r="I340" i="8" s="1"/>
  <c r="I341" i="8" s="1"/>
  <c r="I342" i="8" s="1"/>
  <c r="I343" i="8" s="1"/>
  <c r="I344" i="8" s="1"/>
  <c r="I345" i="8" s="1"/>
  <c r="I346" i="8" s="1"/>
  <c r="I347" i="8" s="1"/>
  <c r="I348" i="8" s="1"/>
  <c r="I349" i="8" s="1"/>
  <c r="I350" i="8" s="1"/>
  <c r="I351" i="8" s="1"/>
  <c r="I352" i="8" s="1"/>
  <c r="I353" i="8" s="1"/>
  <c r="I354" i="8" s="1"/>
  <c r="I355" i="8" s="1"/>
  <c r="I356" i="8" s="1"/>
  <c r="I357" i="8" s="1"/>
  <c r="I358" i="8" s="1"/>
  <c r="I359" i="8" s="1"/>
  <c r="I360" i="8" s="1"/>
  <c r="I361" i="8" s="1"/>
  <c r="I362" i="8" s="1"/>
  <c r="I363" i="8" s="1"/>
  <c r="I364" i="8" s="1"/>
  <c r="I365" i="8" s="1"/>
  <c r="I366" i="8" s="1"/>
  <c r="I367" i="8" s="1"/>
  <c r="I368" i="8" s="1"/>
  <c r="I369" i="8" s="1"/>
  <c r="I370" i="8" s="1"/>
  <c r="I371" i="8" s="1"/>
  <c r="I372" i="8" s="1"/>
  <c r="I373" i="8" s="1"/>
  <c r="I374" i="8" s="1"/>
  <c r="I375" i="8" s="1"/>
  <c r="I376" i="8" s="1"/>
  <c r="I377" i="8" s="1"/>
  <c r="I378" i="8" s="1"/>
  <c r="I379" i="8" s="1"/>
  <c r="I380" i="8" s="1"/>
  <c r="I381" i="8" s="1"/>
  <c r="I382" i="8" s="1"/>
  <c r="I383" i="8" s="1"/>
  <c r="I384" i="8" s="1"/>
  <c r="I385" i="8" s="1"/>
  <c r="I386" i="8" s="1"/>
  <c r="I387" i="8" s="1"/>
  <c r="I388" i="8" s="1"/>
  <c r="I389" i="8" s="1"/>
  <c r="I390" i="8" s="1"/>
  <c r="I391" i="8" s="1"/>
  <c r="I392" i="8" s="1"/>
  <c r="I393" i="8" s="1"/>
  <c r="I394" i="8" s="1"/>
  <c r="I395" i="8" s="1"/>
  <c r="I396" i="8" s="1"/>
  <c r="I397" i="8" s="1"/>
  <c r="I398" i="8" s="1"/>
  <c r="I399" i="8" s="1"/>
  <c r="I400" i="8" s="1"/>
  <c r="I401" i="8" s="1"/>
  <c r="I402" i="8" s="1"/>
  <c r="I403" i="8" s="1"/>
  <c r="I404" i="8" s="1"/>
  <c r="I405" i="8" s="1"/>
  <c r="I406" i="8" s="1"/>
  <c r="I407" i="8" s="1"/>
  <c r="I408" i="8" s="1"/>
  <c r="I409" i="8" s="1"/>
  <c r="I410" i="8" s="1"/>
  <c r="I411" i="8" s="1"/>
  <c r="I412" i="8" s="1"/>
  <c r="I413" i="8" s="1"/>
  <c r="I414" i="8" s="1"/>
  <c r="I415" i="8" s="1"/>
  <c r="I416" i="8" s="1"/>
  <c r="I417" i="8" s="1"/>
  <c r="I418" i="8" s="1"/>
  <c r="I419" i="8" s="1"/>
  <c r="I420" i="8" s="1"/>
  <c r="I421" i="8" s="1"/>
  <c r="I422" i="8" s="1"/>
  <c r="I423" i="8" s="1"/>
  <c r="I424" i="8" s="1"/>
  <c r="I425" i="8" s="1"/>
  <c r="I426" i="8" s="1"/>
  <c r="I427" i="8" s="1"/>
  <c r="I428" i="8" s="1"/>
  <c r="I429" i="8" s="1"/>
  <c r="I430" i="8" s="1"/>
  <c r="I431" i="8" s="1"/>
  <c r="I432" i="8" s="1"/>
  <c r="I433" i="8" s="1"/>
  <c r="I434" i="8" s="1"/>
  <c r="I435" i="8" s="1"/>
  <c r="I436" i="8" s="1"/>
  <c r="I437" i="8" s="1"/>
  <c r="I438" i="8" s="1"/>
  <c r="I439" i="8" s="1"/>
  <c r="I440" i="8" s="1"/>
  <c r="I441" i="8" s="1"/>
  <c r="I442" i="8" s="1"/>
  <c r="I443" i="8" s="1"/>
  <c r="I444" i="8" s="1"/>
  <c r="I445" i="8" s="1"/>
  <c r="I446" i="8" s="1"/>
  <c r="I447" i="8" s="1"/>
  <c r="I448" i="8" s="1"/>
  <c r="I449" i="8" s="1"/>
  <c r="I450" i="8" s="1"/>
  <c r="I451" i="8" s="1"/>
  <c r="I452" i="8" s="1"/>
  <c r="I453" i="8" s="1"/>
  <c r="I454" i="8" s="1"/>
  <c r="G24" i="8"/>
  <c r="E24" i="8"/>
  <c r="Q23" i="8"/>
  <c r="D28" i="7"/>
  <c r="D29" i="7" s="1"/>
  <c r="D30" i="7" s="1"/>
  <c r="D31" i="7" s="1"/>
  <c r="D32" i="7" s="1"/>
  <c r="D33" i="7" s="1"/>
  <c r="D34" i="7" s="1"/>
  <c r="D35" i="7" s="1"/>
  <c r="D36" i="7" s="1"/>
  <c r="D37" i="7" s="1"/>
  <c r="D38" i="7" s="1"/>
  <c r="D39" i="7" s="1"/>
  <c r="D40" i="7" s="1"/>
  <c r="D41" i="7" s="1"/>
  <c r="D42" i="7" s="1"/>
  <c r="D43" i="7" s="1"/>
  <c r="D44" i="7" s="1"/>
  <c r="D45" i="7" s="1"/>
  <c r="D46" i="7" s="1"/>
  <c r="D47" i="7" s="1"/>
  <c r="D48" i="7" s="1"/>
  <c r="D49" i="7" s="1"/>
  <c r="D50" i="7" s="1"/>
  <c r="D27" i="6"/>
  <c r="D28" i="6" s="1"/>
  <c r="D29" i="6" s="1"/>
  <c r="D30" i="6" s="1"/>
  <c r="D31" i="6" s="1"/>
  <c r="D32" i="6" s="1"/>
  <c r="D33" i="6" s="1"/>
  <c r="D34" i="6" s="1"/>
  <c r="D35" i="6" s="1"/>
  <c r="D36" i="6" s="1"/>
  <c r="D37" i="6" s="1"/>
  <c r="D38" i="6" s="1"/>
  <c r="D39" i="6" s="1"/>
  <c r="D40" i="6" s="1"/>
  <c r="D41" i="6" s="1"/>
  <c r="D42" i="6" s="1"/>
  <c r="D43" i="6" s="1"/>
  <c r="D44" i="6" s="1"/>
  <c r="D45" i="6" s="1"/>
  <c r="D46" i="6" s="1"/>
  <c r="D47" i="6" s="1"/>
  <c r="D48" i="6" s="1"/>
  <c r="D49" i="6" s="1"/>
  <c r="W21" i="5"/>
  <c r="G21" i="5"/>
  <c r="F13" i="5"/>
  <c r="H13" i="5" s="1"/>
  <c r="AA23" i="4"/>
  <c r="Z23" i="4"/>
  <c r="Y23" i="4"/>
  <c r="X23" i="4"/>
  <c r="W23" i="4"/>
  <c r="V23" i="4"/>
  <c r="U23" i="4"/>
  <c r="T23" i="4"/>
  <c r="S23" i="4"/>
  <c r="R23" i="4"/>
  <c r="Q23" i="4"/>
  <c r="P23" i="4"/>
  <c r="O23" i="4"/>
  <c r="N23" i="4"/>
  <c r="M23" i="4"/>
  <c r="L23" i="4"/>
  <c r="K23" i="4"/>
  <c r="J23" i="4"/>
  <c r="I23" i="4"/>
  <c r="H23" i="4"/>
  <c r="G23" i="4"/>
  <c r="F23" i="4"/>
  <c r="E23" i="4"/>
  <c r="D23" i="4"/>
  <c r="A23" i="4"/>
  <c r="A22" i="4"/>
  <c r="I21" i="4"/>
  <c r="F21" i="4"/>
  <c r="E21" i="4"/>
  <c r="A21" i="4"/>
  <c r="A20" i="4"/>
  <c r="AA17" i="4"/>
  <c r="Z17" i="4"/>
  <c r="Y17" i="4"/>
  <c r="X17" i="4"/>
  <c r="W17" i="4"/>
  <c r="V17" i="4"/>
  <c r="U17" i="4"/>
  <c r="T17" i="4"/>
  <c r="S17" i="4"/>
  <c r="R17" i="4"/>
  <c r="Q17" i="4"/>
  <c r="P17" i="4"/>
  <c r="O17" i="4"/>
  <c r="N17" i="4"/>
  <c r="M17" i="4"/>
  <c r="L17" i="4"/>
  <c r="K17" i="4"/>
  <c r="J17" i="4"/>
  <c r="I17" i="4"/>
  <c r="H17" i="4"/>
  <c r="G17" i="4"/>
  <c r="F17" i="4"/>
  <c r="E17" i="4"/>
  <c r="D17" i="4"/>
  <c r="AA16" i="4"/>
  <c r="Z16" i="4"/>
  <c r="Y16" i="4"/>
  <c r="X16" i="4"/>
  <c r="W16" i="4"/>
  <c r="V16" i="4"/>
  <c r="U16" i="4"/>
  <c r="T16" i="4"/>
  <c r="S16" i="4"/>
  <c r="R16" i="4"/>
  <c r="Q16" i="4"/>
  <c r="P16" i="4"/>
  <c r="O16" i="4"/>
  <c r="N16" i="4"/>
  <c r="M16" i="4"/>
  <c r="L16" i="4"/>
  <c r="K16" i="4"/>
  <c r="J16" i="4"/>
  <c r="I16" i="4"/>
  <c r="H16" i="4"/>
  <c r="G16" i="4"/>
  <c r="F16" i="4"/>
  <c r="E16" i="4"/>
  <c r="D16" i="4"/>
  <c r="F13" i="4"/>
  <c r="H13" i="4" s="1"/>
  <c r="C46" i="3"/>
  <c r="I42" i="3"/>
  <c r="G42" i="3"/>
  <c r="G21" i="4" s="1"/>
  <c r="F42" i="3"/>
  <c r="E42" i="3"/>
  <c r="D42" i="3"/>
  <c r="D21" i="4" s="1"/>
  <c r="J39" i="3"/>
  <c r="J42" i="3" s="1"/>
  <c r="J21" i="4" s="1"/>
  <c r="H39" i="3"/>
  <c r="H42" i="3" s="1"/>
  <c r="G39" i="3"/>
  <c r="C36" i="3"/>
  <c r="AA35" i="3"/>
  <c r="AA34" i="3"/>
  <c r="Z34" i="3"/>
  <c r="Y34" i="3"/>
  <c r="X34" i="3"/>
  <c r="AA32" i="3"/>
  <c r="Z32" i="3"/>
  <c r="Y32" i="3" s="1"/>
  <c r="X32" i="3" s="1"/>
  <c r="W32" i="3" s="1"/>
  <c r="V32" i="3" s="1"/>
  <c r="U32" i="3" s="1"/>
  <c r="T32" i="3" s="1"/>
  <c r="S32" i="3" s="1"/>
  <c r="R32" i="3" s="1"/>
  <c r="Q32" i="3" s="1"/>
  <c r="P32" i="3" s="1"/>
  <c r="O32" i="3" s="1"/>
  <c r="N32" i="3" s="1"/>
  <c r="M32" i="3" s="1"/>
  <c r="L32" i="3" s="1"/>
  <c r="K32" i="3" s="1"/>
  <c r="J32" i="3" s="1"/>
  <c r="I32" i="3" s="1"/>
  <c r="H32" i="3" s="1"/>
  <c r="G32" i="3" s="1"/>
  <c r="F32" i="3" s="1"/>
  <c r="E32" i="3" s="1"/>
  <c r="D32" i="3" s="1"/>
  <c r="C32" i="3" s="1"/>
  <c r="AA31" i="3"/>
  <c r="AA29" i="3"/>
  <c r="Z29" i="3"/>
  <c r="Y29" i="3"/>
  <c r="X29" i="3" s="1"/>
  <c r="W29" i="3" s="1"/>
  <c r="V29" i="3"/>
  <c r="U29" i="3" s="1"/>
  <c r="T29" i="3" s="1"/>
  <c r="S29" i="3" s="1"/>
  <c r="R29" i="3" s="1"/>
  <c r="Q29" i="3" s="1"/>
  <c r="P29" i="3" s="1"/>
  <c r="O29" i="3" s="1"/>
  <c r="N29" i="3" s="1"/>
  <c r="M29" i="3" s="1"/>
  <c r="L29" i="3" s="1"/>
  <c r="K29" i="3" s="1"/>
  <c r="J29" i="3" s="1"/>
  <c r="I29" i="3" s="1"/>
  <c r="H29" i="3" s="1"/>
  <c r="G29" i="3" s="1"/>
  <c r="F29" i="3" s="1"/>
  <c r="E29" i="3" s="1"/>
  <c r="D29" i="3" s="1"/>
  <c r="C29" i="3" s="1"/>
  <c r="AA28" i="3"/>
  <c r="Z28" i="3"/>
  <c r="AA27" i="3"/>
  <c r="AA26" i="3"/>
  <c r="Z26" i="3" s="1"/>
  <c r="Y26" i="3" s="1"/>
  <c r="X26" i="3" s="1"/>
  <c r="W26" i="3" s="1"/>
  <c r="V26" i="3" s="1"/>
  <c r="U26" i="3" s="1"/>
  <c r="T26" i="3" s="1"/>
  <c r="S26" i="3" s="1"/>
  <c r="R26" i="3" s="1"/>
  <c r="Q26" i="3" s="1"/>
  <c r="P26" i="3" s="1"/>
  <c r="O26" i="3" s="1"/>
  <c r="N26" i="3" s="1"/>
  <c r="M26" i="3" s="1"/>
  <c r="L26" i="3" s="1"/>
  <c r="K26" i="3" s="1"/>
  <c r="J26" i="3" s="1"/>
  <c r="I26" i="3" s="1"/>
  <c r="H26" i="3" s="1"/>
  <c r="G26" i="3" s="1"/>
  <c r="F26" i="3" s="1"/>
  <c r="E26" i="3" s="1"/>
  <c r="D26" i="3" s="1"/>
  <c r="C26" i="3" s="1"/>
  <c r="AA25" i="3"/>
  <c r="Z25" i="3"/>
  <c r="Y25" i="3"/>
  <c r="AA24" i="3"/>
  <c r="C81" i="2"/>
  <c r="T77" i="2"/>
  <c r="T21" i="5" s="1"/>
  <c r="L77" i="2"/>
  <c r="L21" i="5" s="1"/>
  <c r="D77" i="2"/>
  <c r="C75" i="2"/>
  <c r="C74" i="2"/>
  <c r="C73" i="2"/>
  <c r="C72" i="2"/>
  <c r="C71" i="2"/>
  <c r="AA69" i="2"/>
  <c r="AA77" i="2" s="1"/>
  <c r="AA21" i="5" s="1"/>
  <c r="Z69" i="2"/>
  <c r="Z77" i="2" s="1"/>
  <c r="Z21" i="5" s="1"/>
  <c r="Y69" i="2"/>
  <c r="Y77" i="2" s="1"/>
  <c r="Y21" i="5" s="1"/>
  <c r="X69" i="2"/>
  <c r="X77" i="2" s="1"/>
  <c r="X21" i="5" s="1"/>
  <c r="W69" i="2"/>
  <c r="W77" i="2" s="1"/>
  <c r="V69" i="2"/>
  <c r="V77" i="2" s="1"/>
  <c r="V21" i="5" s="1"/>
  <c r="U69" i="2"/>
  <c r="U77" i="2" s="1"/>
  <c r="U21" i="5" s="1"/>
  <c r="T69" i="2"/>
  <c r="S69" i="2"/>
  <c r="S77" i="2" s="1"/>
  <c r="S21" i="5" s="1"/>
  <c r="R69" i="2"/>
  <c r="R77" i="2" s="1"/>
  <c r="R21" i="5" s="1"/>
  <c r="Q69" i="2"/>
  <c r="Q77" i="2" s="1"/>
  <c r="Q21" i="5" s="1"/>
  <c r="P69" i="2"/>
  <c r="P77" i="2" s="1"/>
  <c r="P21" i="5" s="1"/>
  <c r="O69" i="2"/>
  <c r="O77" i="2" s="1"/>
  <c r="O21" i="5" s="1"/>
  <c r="N69" i="2"/>
  <c r="N77" i="2" s="1"/>
  <c r="N21" i="5" s="1"/>
  <c r="M69" i="2"/>
  <c r="M77" i="2" s="1"/>
  <c r="M21" i="5" s="1"/>
  <c r="L69" i="2"/>
  <c r="K69" i="2"/>
  <c r="K77" i="2" s="1"/>
  <c r="K21" i="5" s="1"/>
  <c r="J69" i="2"/>
  <c r="J77" i="2" s="1"/>
  <c r="J21" i="5" s="1"/>
  <c r="I69" i="2"/>
  <c r="I77" i="2" s="1"/>
  <c r="I21" i="5" s="1"/>
  <c r="H69" i="2"/>
  <c r="H77" i="2" s="1"/>
  <c r="H21" i="5" s="1"/>
  <c r="G69" i="2"/>
  <c r="G77" i="2" s="1"/>
  <c r="F69" i="2"/>
  <c r="F77" i="2" s="1"/>
  <c r="F21" i="5" s="1"/>
  <c r="E69" i="2"/>
  <c r="E77" i="2" s="1"/>
  <c r="E21" i="5" s="1"/>
  <c r="D69" i="2"/>
  <c r="C65" i="2"/>
  <c r="C64" i="2"/>
  <c r="C63" i="2"/>
  <c r="C62" i="2"/>
  <c r="C61" i="2"/>
  <c r="C60" i="2"/>
  <c r="C59" i="2"/>
  <c r="C58" i="2"/>
  <c r="C57" i="2"/>
  <c r="C56" i="2"/>
  <c r="C55" i="2"/>
  <c r="C54" i="2"/>
  <c r="C53" i="2"/>
  <c r="C52" i="2"/>
  <c r="AA51" i="2"/>
  <c r="AA46" i="2" s="1"/>
  <c r="AA67" i="2" s="1"/>
  <c r="Z51" i="2"/>
  <c r="Y51" i="2"/>
  <c r="X51" i="2"/>
  <c r="X46" i="2" s="1"/>
  <c r="X67" i="2" s="1"/>
  <c r="X20" i="5" s="1"/>
  <c r="W51" i="2"/>
  <c r="W46" i="2" s="1"/>
  <c r="W67" i="2" s="1"/>
  <c r="V51" i="2"/>
  <c r="U51" i="2"/>
  <c r="T51" i="2"/>
  <c r="S51" i="2"/>
  <c r="S46" i="2" s="1"/>
  <c r="S67" i="2" s="1"/>
  <c r="R51" i="2"/>
  <c r="Q51" i="2"/>
  <c r="P51" i="2"/>
  <c r="P46" i="2" s="1"/>
  <c r="P67" i="2" s="1"/>
  <c r="O51" i="2"/>
  <c r="O46" i="2" s="1"/>
  <c r="O67" i="2" s="1"/>
  <c r="N51" i="2"/>
  <c r="M51" i="2"/>
  <c r="L51" i="2"/>
  <c r="K51" i="2"/>
  <c r="K46" i="2" s="1"/>
  <c r="K67" i="2" s="1"/>
  <c r="J51" i="2"/>
  <c r="I51" i="2"/>
  <c r="H51" i="2"/>
  <c r="G51" i="2"/>
  <c r="G46" i="2" s="1"/>
  <c r="G67" i="2" s="1"/>
  <c r="F51" i="2"/>
  <c r="E51" i="2"/>
  <c r="D51" i="2"/>
  <c r="D46" i="2" s="1"/>
  <c r="D67" i="2" s="1"/>
  <c r="AA50" i="2"/>
  <c r="Z50" i="2" s="1"/>
  <c r="Y50" i="2" s="1"/>
  <c r="X50" i="2" s="1"/>
  <c r="W50" i="2" s="1"/>
  <c r="V50" i="2" s="1"/>
  <c r="U50" i="2" s="1"/>
  <c r="T50" i="2" s="1"/>
  <c r="S50" i="2" s="1"/>
  <c r="R50" i="2" s="1"/>
  <c r="Q50" i="2" s="1"/>
  <c r="P50" i="2" s="1"/>
  <c r="O50" i="2" s="1"/>
  <c r="N50" i="2" s="1"/>
  <c r="M50" i="2" s="1"/>
  <c r="L50" i="2" s="1"/>
  <c r="K50" i="2" s="1"/>
  <c r="J50" i="2" s="1"/>
  <c r="I50" i="2" s="1"/>
  <c r="H50" i="2" s="1"/>
  <c r="G50" i="2" s="1"/>
  <c r="F50" i="2" s="1"/>
  <c r="E50" i="2" s="1"/>
  <c r="D50" i="2" s="1"/>
  <c r="C50" i="2" s="1"/>
  <c r="C48" i="2"/>
  <c r="AA47" i="2"/>
  <c r="Z47" i="2"/>
  <c r="Z46" i="2" s="1"/>
  <c r="Y47" i="2"/>
  <c r="Y46" i="2" s="1"/>
  <c r="X47" i="2"/>
  <c r="W47" i="2"/>
  <c r="V47" i="2"/>
  <c r="V46" i="2" s="1"/>
  <c r="U47" i="2"/>
  <c r="U46" i="2" s="1"/>
  <c r="T47" i="2"/>
  <c r="S47" i="2"/>
  <c r="R47" i="2"/>
  <c r="Q47" i="2"/>
  <c r="Q46" i="2" s="1"/>
  <c r="P47" i="2"/>
  <c r="O47" i="2"/>
  <c r="N47" i="2"/>
  <c r="M47" i="2"/>
  <c r="M46" i="2" s="1"/>
  <c r="M67" i="2" s="1"/>
  <c r="L47" i="2"/>
  <c r="K47" i="2"/>
  <c r="J47" i="2"/>
  <c r="J46" i="2" s="1"/>
  <c r="I47" i="2"/>
  <c r="I46" i="2" s="1"/>
  <c r="H47" i="2"/>
  <c r="G47" i="2"/>
  <c r="F47" i="2"/>
  <c r="F46" i="2" s="1"/>
  <c r="E47" i="2"/>
  <c r="E46" i="2" s="1"/>
  <c r="D47" i="2"/>
  <c r="T46" i="2"/>
  <c r="T67" i="2" s="1"/>
  <c r="R46" i="2"/>
  <c r="R67" i="2" s="1"/>
  <c r="R83" i="2" s="1"/>
  <c r="L46" i="2"/>
  <c r="L67" i="2" s="1"/>
  <c r="H46" i="2"/>
  <c r="H67" i="2" s="1"/>
  <c r="H20" i="5" s="1"/>
  <c r="H22" i="5" s="1"/>
  <c r="AA24" i="2"/>
  <c r="Z24" i="2"/>
  <c r="Y24" i="2"/>
  <c r="X24" i="2"/>
  <c r="W24" i="2"/>
  <c r="V24" i="2"/>
  <c r="U24" i="2"/>
  <c r="T24" i="2"/>
  <c r="S24" i="2"/>
  <c r="R24" i="2"/>
  <c r="Q24" i="2"/>
  <c r="P24" i="2"/>
  <c r="O24" i="2"/>
  <c r="N24" i="2"/>
  <c r="M24" i="2"/>
  <c r="L24" i="2"/>
  <c r="K24" i="2"/>
  <c r="J24" i="2"/>
  <c r="I24" i="2"/>
  <c r="H24" i="2"/>
  <c r="G24" i="2"/>
  <c r="F24" i="2"/>
  <c r="E24" i="2"/>
  <c r="D24" i="2"/>
  <c r="F17" i="1"/>
  <c r="E17" i="1"/>
  <c r="D17" i="1"/>
  <c r="L83" i="2" l="1"/>
  <c r="L79" i="2"/>
  <c r="D83" i="2"/>
  <c r="D79" i="2"/>
  <c r="P79" i="2"/>
  <c r="P20" i="5"/>
  <c r="P22" i="5" s="1"/>
  <c r="X22" i="5"/>
  <c r="T83" i="2"/>
  <c r="T79" i="2"/>
  <c r="F67" i="2"/>
  <c r="V67" i="2"/>
  <c r="V20" i="5" s="1"/>
  <c r="V22" i="5" s="1"/>
  <c r="E67" i="2"/>
  <c r="I67" i="2"/>
  <c r="U67" i="2"/>
  <c r="Y67" i="2"/>
  <c r="Y20" i="5" s="1"/>
  <c r="Y22" i="5" s="1"/>
  <c r="J67" i="2"/>
  <c r="Z67" i="2"/>
  <c r="Z20" i="5" s="1"/>
  <c r="Z22" i="5" s="1"/>
  <c r="C24" i="2"/>
  <c r="C51" i="2"/>
  <c r="N46" i="2"/>
  <c r="N67" i="2" s="1"/>
  <c r="Q67" i="2"/>
  <c r="F79" i="2"/>
  <c r="F20" i="5"/>
  <c r="F22" i="5" s="1"/>
  <c r="F83" i="2"/>
  <c r="J79" i="2"/>
  <c r="J20" i="5"/>
  <c r="J22" i="5" s="1"/>
  <c r="J83" i="2"/>
  <c r="Z79" i="2"/>
  <c r="Z83" i="2"/>
  <c r="N79" i="2"/>
  <c r="N20" i="5"/>
  <c r="N22" i="5" s="1"/>
  <c r="N83" i="2"/>
  <c r="H21" i="4"/>
  <c r="E79" i="2"/>
  <c r="E20" i="5"/>
  <c r="E22" i="5" s="1"/>
  <c r="E83" i="2"/>
  <c r="C67" i="2"/>
  <c r="J17" i="10" s="1"/>
  <c r="I79" i="2"/>
  <c r="I20" i="5"/>
  <c r="I22" i="5" s="1"/>
  <c r="I83" i="2"/>
  <c r="Q79" i="2"/>
  <c r="Q20" i="5"/>
  <c r="Q22" i="5" s="1"/>
  <c r="Q83" i="2"/>
  <c r="U79" i="2"/>
  <c r="U20" i="5"/>
  <c r="U22" i="5" s="1"/>
  <c r="U83" i="2"/>
  <c r="Y79" i="2"/>
  <c r="Y83" i="2"/>
  <c r="G20" i="5"/>
  <c r="G22" i="5" s="1"/>
  <c r="G83" i="2"/>
  <c r="G79" i="2"/>
  <c r="O20" i="5"/>
  <c r="O22" i="5" s="1"/>
  <c r="O83" i="2"/>
  <c r="O79" i="2"/>
  <c r="W20" i="5"/>
  <c r="W22" i="5" s="1"/>
  <c r="W83" i="2"/>
  <c r="W79" i="2"/>
  <c r="M79" i="2"/>
  <c r="M20" i="5"/>
  <c r="M22" i="5" s="1"/>
  <c r="S20" i="5"/>
  <c r="S22" i="5" s="1"/>
  <c r="S83" i="2"/>
  <c r="Z35" i="3"/>
  <c r="AA33" i="3"/>
  <c r="D85" i="2"/>
  <c r="E85" i="2" s="1"/>
  <c r="D86" i="2"/>
  <c r="D87" i="2" s="1"/>
  <c r="C69" i="2"/>
  <c r="Y28" i="3"/>
  <c r="Z27" i="3"/>
  <c r="D20" i="5"/>
  <c r="AA20" i="5"/>
  <c r="AA22" i="5" s="1"/>
  <c r="AA83" i="2"/>
  <c r="W34" i="3"/>
  <c r="Z24" i="3"/>
  <c r="X25" i="3"/>
  <c r="Y24" i="3"/>
  <c r="T20" i="5"/>
  <c r="T22" i="5" s="1"/>
  <c r="H79" i="2"/>
  <c r="X79" i="2"/>
  <c r="L51" i="9"/>
  <c r="K25" i="8"/>
  <c r="K26" i="8" s="1"/>
  <c r="K27" i="8" s="1"/>
  <c r="K28" i="8" s="1"/>
  <c r="K29" i="8" s="1"/>
  <c r="K30" i="8" s="1"/>
  <c r="K31" i="8" s="1"/>
  <c r="K32" i="8" s="1"/>
  <c r="K33" i="8" s="1"/>
  <c r="K34" i="8" s="1"/>
  <c r="K35" i="8" s="1"/>
  <c r="K36" i="8" s="1"/>
  <c r="K37" i="8" s="1"/>
  <c r="K38" i="8" s="1"/>
  <c r="K39" i="8" s="1"/>
  <c r="K40" i="8" s="1"/>
  <c r="K41" i="8" s="1"/>
  <c r="K42" i="8" s="1"/>
  <c r="K43" i="8" s="1"/>
  <c r="K44" i="8" s="1"/>
  <c r="K45" i="8" s="1"/>
  <c r="K46" i="8" s="1"/>
  <c r="K47" i="8" s="1"/>
  <c r="K48" i="8" s="1"/>
  <c r="K49" i="8" s="1"/>
  <c r="K50" i="8" s="1"/>
  <c r="K51" i="8" s="1"/>
  <c r="K52" i="8" s="1"/>
  <c r="K53" i="8" s="1"/>
  <c r="K54" i="8" s="1"/>
  <c r="K55" i="8" s="1"/>
  <c r="K56" i="8" s="1"/>
  <c r="K57" i="8" s="1"/>
  <c r="K58" i="8" s="1"/>
  <c r="K59" i="8" s="1"/>
  <c r="K60" i="8" s="1"/>
  <c r="K61" i="8" s="1"/>
  <c r="K62" i="8" s="1"/>
  <c r="K63" i="8" s="1"/>
  <c r="K64" i="8" s="1"/>
  <c r="K65" i="8" s="1"/>
  <c r="K66" i="8" s="1"/>
  <c r="K67" i="8" s="1"/>
  <c r="K68" i="8" s="1"/>
  <c r="K69" i="8" s="1"/>
  <c r="K70" i="8" s="1"/>
  <c r="K71" i="8" s="1"/>
  <c r="K72" i="8" s="1"/>
  <c r="K73" i="8" s="1"/>
  <c r="K74" i="8" s="1"/>
  <c r="K75" i="8" s="1"/>
  <c r="K76" i="8" s="1"/>
  <c r="K77" i="8" s="1"/>
  <c r="K78" i="8" s="1"/>
  <c r="K79" i="8" s="1"/>
  <c r="K80" i="8" s="1"/>
  <c r="K81" i="8" s="1"/>
  <c r="K82" i="8" s="1"/>
  <c r="K83" i="8" s="1"/>
  <c r="K84" i="8" s="1"/>
  <c r="K85" i="8" s="1"/>
  <c r="K86" i="8" s="1"/>
  <c r="K87" i="8" s="1"/>
  <c r="K88" i="8" s="1"/>
  <c r="K89" i="8" s="1"/>
  <c r="K90" i="8" s="1"/>
  <c r="K91" i="8" s="1"/>
  <c r="K92" i="8" s="1"/>
  <c r="K93" i="8" s="1"/>
  <c r="K94" i="8" s="1"/>
  <c r="K95" i="8" s="1"/>
  <c r="K96" i="8" s="1"/>
  <c r="K97" i="8" s="1"/>
  <c r="K98" i="8" s="1"/>
  <c r="K99" i="8" s="1"/>
  <c r="K100" i="8" s="1"/>
  <c r="K101" i="8" s="1"/>
  <c r="K102" i="8" s="1"/>
  <c r="K103" i="8" s="1"/>
  <c r="K104" i="8" s="1"/>
  <c r="K105" i="8" s="1"/>
  <c r="K106" i="8" s="1"/>
  <c r="K107" i="8" s="1"/>
  <c r="K108" i="8" s="1"/>
  <c r="K109" i="8" s="1"/>
  <c r="K110" i="8" s="1"/>
  <c r="K111" i="8" s="1"/>
  <c r="K112" i="8" s="1"/>
  <c r="K113" i="8" s="1"/>
  <c r="K114" i="8" s="1"/>
  <c r="K115" i="8" s="1"/>
  <c r="K116" i="8" s="1"/>
  <c r="K117" i="8" s="1"/>
  <c r="K118" i="8" s="1"/>
  <c r="K119" i="8" s="1"/>
  <c r="K120" i="8" s="1"/>
  <c r="K121" i="8" s="1"/>
  <c r="K122" i="8" s="1"/>
  <c r="K123" i="8" s="1"/>
  <c r="K124" i="8" s="1"/>
  <c r="K125" i="8" s="1"/>
  <c r="K126" i="8" s="1"/>
  <c r="K127" i="8" s="1"/>
  <c r="K128" i="8" s="1"/>
  <c r="K129" i="8" s="1"/>
  <c r="K130" i="8" s="1"/>
  <c r="K131" i="8" s="1"/>
  <c r="K132" i="8" s="1"/>
  <c r="K133" i="8" s="1"/>
  <c r="K134" i="8" s="1"/>
  <c r="K135" i="8" s="1"/>
  <c r="K136" i="8" s="1"/>
  <c r="K137" i="8" s="1"/>
  <c r="K138" i="8" s="1"/>
  <c r="K139" i="8" s="1"/>
  <c r="K140" i="8" s="1"/>
  <c r="K141" i="8" s="1"/>
  <c r="K142" i="8" s="1"/>
  <c r="K143" i="8" s="1"/>
  <c r="K144" i="8" s="1"/>
  <c r="K145" i="8" s="1"/>
  <c r="K146" i="8" s="1"/>
  <c r="K147" i="8" s="1"/>
  <c r="K148" i="8" s="1"/>
  <c r="K149" i="8" s="1"/>
  <c r="K150" i="8" s="1"/>
  <c r="K151" i="8" s="1"/>
  <c r="K152" i="8" s="1"/>
  <c r="K153" i="8" s="1"/>
  <c r="K154" i="8" s="1"/>
  <c r="K155" i="8" s="1"/>
  <c r="K156" i="8" s="1"/>
  <c r="K157" i="8" s="1"/>
  <c r="K158" i="8" s="1"/>
  <c r="K159" i="8" s="1"/>
  <c r="K160" i="8" s="1"/>
  <c r="K161" i="8" s="1"/>
  <c r="K162" i="8" s="1"/>
  <c r="K163" i="8" s="1"/>
  <c r="K164" i="8" s="1"/>
  <c r="K165" i="8" s="1"/>
  <c r="K166" i="8" s="1"/>
  <c r="K167" i="8" s="1"/>
  <c r="K168" i="8" s="1"/>
  <c r="K169" i="8" s="1"/>
  <c r="K170" i="8" s="1"/>
  <c r="K171" i="8" s="1"/>
  <c r="K172" i="8" s="1"/>
  <c r="K173" i="8" s="1"/>
  <c r="K174" i="8" s="1"/>
  <c r="K175" i="8" s="1"/>
  <c r="K176" i="8" s="1"/>
  <c r="K177" i="8" s="1"/>
  <c r="K178" i="8" s="1"/>
  <c r="K179" i="8" s="1"/>
  <c r="K180" i="8" s="1"/>
  <c r="K181" i="8" s="1"/>
  <c r="K182" i="8" s="1"/>
  <c r="K183" i="8" s="1"/>
  <c r="K184" i="8" s="1"/>
  <c r="K185" i="8" s="1"/>
  <c r="K186" i="8" s="1"/>
  <c r="K187" i="8" s="1"/>
  <c r="K188" i="8" s="1"/>
  <c r="K189" i="8" s="1"/>
  <c r="K190" i="8" s="1"/>
  <c r="K191" i="8" s="1"/>
  <c r="K192" i="8" s="1"/>
  <c r="K193" i="8" s="1"/>
  <c r="K194" i="8" s="1"/>
  <c r="K195" i="8" s="1"/>
  <c r="K196" i="8" s="1"/>
  <c r="K197" i="8" s="1"/>
  <c r="K198" i="8" s="1"/>
  <c r="K199" i="8" s="1"/>
  <c r="K200" i="8" s="1"/>
  <c r="K201" i="8" s="1"/>
  <c r="K202" i="8" s="1"/>
  <c r="K203" i="8" s="1"/>
  <c r="K204" i="8" s="1"/>
  <c r="K205" i="8" s="1"/>
  <c r="K206" i="8" s="1"/>
  <c r="K207" i="8" s="1"/>
  <c r="K208" i="8" s="1"/>
  <c r="K209" i="8" s="1"/>
  <c r="K210" i="8" s="1"/>
  <c r="K211" i="8" s="1"/>
  <c r="K212" i="8" s="1"/>
  <c r="K213" i="8" s="1"/>
  <c r="K214" i="8" s="1"/>
  <c r="K215" i="8" s="1"/>
  <c r="K216" i="8" s="1"/>
  <c r="K217" i="8" s="1"/>
  <c r="K218" i="8" s="1"/>
  <c r="K219" i="8" s="1"/>
  <c r="K220" i="8" s="1"/>
  <c r="K221" i="8" s="1"/>
  <c r="K222" i="8" s="1"/>
  <c r="K223" i="8" s="1"/>
  <c r="K224" i="8" s="1"/>
  <c r="K225" i="8" s="1"/>
  <c r="K226" i="8" s="1"/>
  <c r="K227" i="8" s="1"/>
  <c r="K228" i="8" s="1"/>
  <c r="K229" i="8" s="1"/>
  <c r="K230" i="8" s="1"/>
  <c r="K231" i="8" s="1"/>
  <c r="K232" i="8" s="1"/>
  <c r="K233" i="8" s="1"/>
  <c r="K234" i="8" s="1"/>
  <c r="K235" i="8" s="1"/>
  <c r="K236" i="8" s="1"/>
  <c r="K237" i="8" s="1"/>
  <c r="K238" i="8" s="1"/>
  <c r="K239" i="8" s="1"/>
  <c r="K240" i="8" s="1"/>
  <c r="K241" i="8" s="1"/>
  <c r="K242" i="8" s="1"/>
  <c r="K243" i="8" s="1"/>
  <c r="K244" i="8" s="1"/>
  <c r="K245" i="8" s="1"/>
  <c r="K246" i="8" s="1"/>
  <c r="K247" i="8" s="1"/>
  <c r="K248" i="8" s="1"/>
  <c r="K249" i="8" s="1"/>
  <c r="K250" i="8" s="1"/>
  <c r="K251" i="8" s="1"/>
  <c r="K252" i="8" s="1"/>
  <c r="K253" i="8" s="1"/>
  <c r="K254" i="8" s="1"/>
  <c r="K255" i="8" s="1"/>
  <c r="K256" i="8" s="1"/>
  <c r="K257" i="8" s="1"/>
  <c r="K258" i="8" s="1"/>
  <c r="K259" i="8" s="1"/>
  <c r="K260" i="8" s="1"/>
  <c r="K261" i="8" s="1"/>
  <c r="K262" i="8" s="1"/>
  <c r="K263" i="8" s="1"/>
  <c r="K264" i="8" s="1"/>
  <c r="K265" i="8" s="1"/>
  <c r="K266" i="8" s="1"/>
  <c r="K267" i="8" s="1"/>
  <c r="K268" i="8" s="1"/>
  <c r="K269" i="8" s="1"/>
  <c r="K270" i="8" s="1"/>
  <c r="K271" i="8" s="1"/>
  <c r="K272" i="8" s="1"/>
  <c r="K273" i="8" s="1"/>
  <c r="K274" i="8" s="1"/>
  <c r="K275" i="8" s="1"/>
  <c r="K276" i="8" s="1"/>
  <c r="K277" i="8" s="1"/>
  <c r="K278" i="8" s="1"/>
  <c r="K279" i="8" s="1"/>
  <c r="K280" i="8" s="1"/>
  <c r="K281" i="8" s="1"/>
  <c r="K282" i="8" s="1"/>
  <c r="K283" i="8" s="1"/>
  <c r="K284" i="8" s="1"/>
  <c r="K285" i="8" s="1"/>
  <c r="K286" i="8" s="1"/>
  <c r="K287" i="8" s="1"/>
  <c r="K288" i="8" s="1"/>
  <c r="K289" i="8" s="1"/>
  <c r="K290" i="8" s="1"/>
  <c r="K291" i="8" s="1"/>
  <c r="K292" i="8" s="1"/>
  <c r="K293" i="8" s="1"/>
  <c r="K294" i="8" s="1"/>
  <c r="K295" i="8" s="1"/>
  <c r="K296" i="8" s="1"/>
  <c r="K297" i="8" s="1"/>
  <c r="K298" i="8" s="1"/>
  <c r="K299" i="8" s="1"/>
  <c r="K300" i="8" s="1"/>
  <c r="K301" i="8" s="1"/>
  <c r="K302" i="8" s="1"/>
  <c r="K303" i="8" s="1"/>
  <c r="K304" i="8" s="1"/>
  <c r="K305" i="8" s="1"/>
  <c r="K306" i="8" s="1"/>
  <c r="K307" i="8" s="1"/>
  <c r="K308" i="8" s="1"/>
  <c r="K309" i="8" s="1"/>
  <c r="K310" i="8" s="1"/>
  <c r="K311" i="8" s="1"/>
  <c r="K312" i="8" s="1"/>
  <c r="K313" i="8" s="1"/>
  <c r="K314" i="8" s="1"/>
  <c r="K315" i="8" s="1"/>
  <c r="K316" i="8" s="1"/>
  <c r="K317" i="8" s="1"/>
  <c r="K318" i="8" s="1"/>
  <c r="K319" i="8" s="1"/>
  <c r="K320" i="8" s="1"/>
  <c r="K321" i="8" s="1"/>
  <c r="K322" i="8" s="1"/>
  <c r="K323" i="8" s="1"/>
  <c r="K324" i="8" s="1"/>
  <c r="K325" i="8" s="1"/>
  <c r="K326" i="8" s="1"/>
  <c r="K327" i="8" s="1"/>
  <c r="K328" i="8" s="1"/>
  <c r="K329" i="8" s="1"/>
  <c r="K330" i="8" s="1"/>
  <c r="K331" i="8" s="1"/>
  <c r="K332" i="8" s="1"/>
  <c r="K333" i="8" s="1"/>
  <c r="K334" i="8" s="1"/>
  <c r="K335" i="8" s="1"/>
  <c r="K336" i="8" s="1"/>
  <c r="K337" i="8" s="1"/>
  <c r="K338" i="8" s="1"/>
  <c r="K339" i="8" s="1"/>
  <c r="K340" i="8" s="1"/>
  <c r="K341" i="8" s="1"/>
  <c r="K342" i="8" s="1"/>
  <c r="K343" i="8" s="1"/>
  <c r="K344" i="8" s="1"/>
  <c r="K345" i="8" s="1"/>
  <c r="K346" i="8" s="1"/>
  <c r="K347" i="8" s="1"/>
  <c r="K348" i="8" s="1"/>
  <c r="K349" i="8" s="1"/>
  <c r="K350" i="8" s="1"/>
  <c r="K351" i="8" s="1"/>
  <c r="K352" i="8" s="1"/>
  <c r="K353" i="8" s="1"/>
  <c r="K354" i="8" s="1"/>
  <c r="K355" i="8" s="1"/>
  <c r="K356" i="8" s="1"/>
  <c r="K357" i="8" s="1"/>
  <c r="K358" i="8" s="1"/>
  <c r="K359" i="8" s="1"/>
  <c r="K360" i="8" s="1"/>
  <c r="K361" i="8" s="1"/>
  <c r="K362" i="8" s="1"/>
  <c r="K363" i="8" s="1"/>
  <c r="K364" i="8" s="1"/>
  <c r="K365" i="8" s="1"/>
  <c r="K366" i="8" s="1"/>
  <c r="K367" i="8" s="1"/>
  <c r="K368" i="8" s="1"/>
  <c r="K369" i="8" s="1"/>
  <c r="K370" i="8" s="1"/>
  <c r="K371" i="8" s="1"/>
  <c r="K372" i="8" s="1"/>
  <c r="K373" i="8" s="1"/>
  <c r="K374" i="8" s="1"/>
  <c r="K375" i="8" s="1"/>
  <c r="K376" i="8" s="1"/>
  <c r="K377" i="8" s="1"/>
  <c r="K378" i="8" s="1"/>
  <c r="K379" i="8" s="1"/>
  <c r="K380" i="8" s="1"/>
  <c r="K381" i="8" s="1"/>
  <c r="K382" i="8" s="1"/>
  <c r="K383" i="8" s="1"/>
  <c r="K384" i="8" s="1"/>
  <c r="K385" i="8" s="1"/>
  <c r="K386" i="8" s="1"/>
  <c r="K387" i="8" s="1"/>
  <c r="K388" i="8" s="1"/>
  <c r="K389" i="8" s="1"/>
  <c r="K390" i="8" s="1"/>
  <c r="K391" i="8" s="1"/>
  <c r="K392" i="8" s="1"/>
  <c r="K393" i="8" s="1"/>
  <c r="K394" i="8" s="1"/>
  <c r="K395" i="8" s="1"/>
  <c r="K396" i="8" s="1"/>
  <c r="K397" i="8" s="1"/>
  <c r="K398" i="8" s="1"/>
  <c r="K399" i="8" s="1"/>
  <c r="K400" i="8" s="1"/>
  <c r="K401" i="8" s="1"/>
  <c r="K402" i="8" s="1"/>
  <c r="K403" i="8" s="1"/>
  <c r="K404" i="8" s="1"/>
  <c r="K405" i="8" s="1"/>
  <c r="K406" i="8" s="1"/>
  <c r="K407" i="8" s="1"/>
  <c r="K408" i="8" s="1"/>
  <c r="K409" i="8" s="1"/>
  <c r="K410" i="8" s="1"/>
  <c r="K411" i="8" s="1"/>
  <c r="K412" i="8" s="1"/>
  <c r="K413" i="8" s="1"/>
  <c r="K414" i="8" s="1"/>
  <c r="K415" i="8" s="1"/>
  <c r="K416" i="8" s="1"/>
  <c r="K417" i="8" s="1"/>
  <c r="K418" i="8" s="1"/>
  <c r="K419" i="8" s="1"/>
  <c r="K420" i="8" s="1"/>
  <c r="K421" i="8" s="1"/>
  <c r="K422" i="8" s="1"/>
  <c r="K423" i="8" s="1"/>
  <c r="K424" i="8" s="1"/>
  <c r="K425" i="8" s="1"/>
  <c r="K426" i="8" s="1"/>
  <c r="K427" i="8" s="1"/>
  <c r="K428" i="8" s="1"/>
  <c r="K429" i="8" s="1"/>
  <c r="K430" i="8" s="1"/>
  <c r="K431" i="8" s="1"/>
  <c r="K432" i="8" s="1"/>
  <c r="K433" i="8" s="1"/>
  <c r="K434" i="8" s="1"/>
  <c r="K435" i="8" s="1"/>
  <c r="K436" i="8" s="1"/>
  <c r="K437" i="8" s="1"/>
  <c r="K438" i="8" s="1"/>
  <c r="K439" i="8" s="1"/>
  <c r="K440" i="8" s="1"/>
  <c r="K441" i="8" s="1"/>
  <c r="K442" i="8" s="1"/>
  <c r="K443" i="8" s="1"/>
  <c r="K444" i="8" s="1"/>
  <c r="K445" i="8" s="1"/>
  <c r="K446" i="8" s="1"/>
  <c r="K447" i="8" s="1"/>
  <c r="K448" i="8" s="1"/>
  <c r="K449" i="8" s="1"/>
  <c r="K450" i="8" s="1"/>
  <c r="K451" i="8" s="1"/>
  <c r="K452" i="8" s="1"/>
  <c r="K453" i="8" s="1"/>
  <c r="K454" i="8" s="1"/>
  <c r="R79" i="2"/>
  <c r="R20" i="5"/>
  <c r="R22" i="5" s="1"/>
  <c r="K20" i="5"/>
  <c r="K22" i="5" s="1"/>
  <c r="K83" i="2"/>
  <c r="Z31" i="3"/>
  <c r="AA30" i="3"/>
  <c r="AA37" i="3" s="1"/>
  <c r="M83" i="2"/>
  <c r="E26" i="8"/>
  <c r="H83" i="2"/>
  <c r="P83" i="2"/>
  <c r="X83" i="2"/>
  <c r="C77" i="2"/>
  <c r="J18" i="10" s="1"/>
  <c r="D21" i="5"/>
  <c r="C21" i="5" s="1"/>
  <c r="K79" i="2"/>
  <c r="S79" i="2"/>
  <c r="AA79" i="2"/>
  <c r="L20" i="5"/>
  <c r="L22" i="5" s="1"/>
  <c r="M455" i="8"/>
  <c r="G455" i="8"/>
  <c r="O455" i="8"/>
  <c r="K39" i="3"/>
  <c r="I455" i="8"/>
  <c r="Q24" i="8"/>
  <c r="L52" i="9" s="1"/>
  <c r="N53" i="9"/>
  <c r="N30" i="11"/>
  <c r="F31" i="11" s="1"/>
  <c r="J30" i="11"/>
  <c r="V79" i="2" l="1"/>
  <c r="C79" i="2" s="1"/>
  <c r="V83" i="2"/>
  <c r="J20" i="10"/>
  <c r="AA20" i="4"/>
  <c r="X28" i="3"/>
  <c r="Y27" i="3"/>
  <c r="N31" i="11"/>
  <c r="F32" i="11" s="1"/>
  <c r="J31" i="11"/>
  <c r="Q25" i="8"/>
  <c r="L53" i="9" s="1"/>
  <c r="K455" i="8"/>
  <c r="E86" i="2"/>
  <c r="E87" i="2" s="1"/>
  <c r="F85" i="2"/>
  <c r="F86" i="2" s="1"/>
  <c r="F87" i="2" s="1"/>
  <c r="Y35" i="3"/>
  <c r="Z33" i="3"/>
  <c r="N54" i="9"/>
  <c r="E27" i="8"/>
  <c r="Q26" i="8"/>
  <c r="L54" i="9" s="1"/>
  <c r="C20" i="5"/>
  <c r="D22" i="5"/>
  <c r="L39" i="3"/>
  <c r="K42" i="3"/>
  <c r="Y31" i="3"/>
  <c r="Z30" i="3"/>
  <c r="Z37" i="3" s="1"/>
  <c r="W25" i="3"/>
  <c r="X24" i="3"/>
  <c r="V34" i="3"/>
  <c r="C83" i="2"/>
  <c r="AA20" i="2" s="1"/>
  <c r="J20" i="2" l="1"/>
  <c r="H20" i="2"/>
  <c r="E20" i="2"/>
  <c r="G20" i="2"/>
  <c r="S20" i="2"/>
  <c r="F20" i="2"/>
  <c r="K20" i="2"/>
  <c r="Z20" i="2"/>
  <c r="V20" i="2"/>
  <c r="Z20" i="4"/>
  <c r="N55" i="9"/>
  <c r="N32" i="11"/>
  <c r="F33" i="11" s="1"/>
  <c r="J32" i="11"/>
  <c r="I20" i="2"/>
  <c r="U34" i="3"/>
  <c r="K21" i="4"/>
  <c r="C21" i="4" s="1"/>
  <c r="C22" i="5"/>
  <c r="X20" i="2"/>
  <c r="X35" i="3"/>
  <c r="Y33" i="3"/>
  <c r="Y37" i="3" s="1"/>
  <c r="X27" i="3"/>
  <c r="W28" i="3"/>
  <c r="X31" i="3"/>
  <c r="Y30" i="3"/>
  <c r="E28" i="8"/>
  <c r="Q27" i="8"/>
  <c r="L42" i="3"/>
  <c r="L21" i="4" s="1"/>
  <c r="M39" i="3"/>
  <c r="R20" i="2"/>
  <c r="D20" i="2"/>
  <c r="L20" i="2"/>
  <c r="T20" i="2"/>
  <c r="V25" i="3"/>
  <c r="W24" i="3"/>
  <c r="P20" i="2"/>
  <c r="Y20" i="2"/>
  <c r="W20" i="2"/>
  <c r="M20" i="2"/>
  <c r="N20" i="2"/>
  <c r="U20" i="2"/>
  <c r="O20" i="2"/>
  <c r="Q20" i="2"/>
  <c r="Y20" i="4" l="1"/>
  <c r="J33" i="11"/>
  <c r="N33" i="11"/>
  <c r="F34" i="11" s="1"/>
  <c r="Q28" i="8"/>
  <c r="L56" i="9" s="1"/>
  <c r="E29" i="8"/>
  <c r="V28" i="3"/>
  <c r="W27" i="3"/>
  <c r="T34" i="3"/>
  <c r="D21" i="2"/>
  <c r="E21" i="2" s="1"/>
  <c r="F21" i="2" s="1"/>
  <c r="G21" i="2" s="1"/>
  <c r="H21" i="2" s="1"/>
  <c r="I21" i="2" s="1"/>
  <c r="J21" i="2" s="1"/>
  <c r="K21" i="2" s="1"/>
  <c r="L21" i="2" s="1"/>
  <c r="M21" i="2" s="1"/>
  <c r="N21" i="2" s="1"/>
  <c r="O21" i="2" s="1"/>
  <c r="P21" i="2" s="1"/>
  <c r="Q21" i="2" s="1"/>
  <c r="R21" i="2" s="1"/>
  <c r="S21" i="2" s="1"/>
  <c r="T21" i="2" s="1"/>
  <c r="U21" i="2" s="1"/>
  <c r="V21" i="2" s="1"/>
  <c r="W21" i="2" s="1"/>
  <c r="X21" i="2" s="1"/>
  <c r="Y21" i="2" s="1"/>
  <c r="Z21" i="2" s="1"/>
  <c r="AA21" i="2" s="1"/>
  <c r="C20" i="2"/>
  <c r="W31" i="3"/>
  <c r="X30" i="3"/>
  <c r="X37" i="3" s="1"/>
  <c r="C32" i="5"/>
  <c r="X23" i="5"/>
  <c r="X25" i="5" s="1"/>
  <c r="H23" i="5"/>
  <c r="H25" i="5" s="1"/>
  <c r="P23" i="5"/>
  <c r="P25" i="5" s="1"/>
  <c r="M23" i="5"/>
  <c r="M25" i="5" s="1"/>
  <c r="E23" i="5"/>
  <c r="E25" i="5" s="1"/>
  <c r="K23" i="5"/>
  <c r="K25" i="5" s="1"/>
  <c r="V23" i="5"/>
  <c r="V25" i="5" s="1"/>
  <c r="F23" i="5"/>
  <c r="F25" i="5" s="1"/>
  <c r="L23" i="5"/>
  <c r="L25" i="5" s="1"/>
  <c r="U23" i="5"/>
  <c r="U25" i="5" s="1"/>
  <c r="Y23" i="5"/>
  <c r="Y25" i="5" s="1"/>
  <c r="I23" i="5"/>
  <c r="I25" i="5" s="1"/>
  <c r="Q23" i="5"/>
  <c r="Q25" i="5" s="1"/>
  <c r="Z23" i="5"/>
  <c r="Z25" i="5" s="1"/>
  <c r="T23" i="5"/>
  <c r="T25" i="5" s="1"/>
  <c r="R23" i="5"/>
  <c r="R25" i="5" s="1"/>
  <c r="O23" i="5"/>
  <c r="O25" i="5" s="1"/>
  <c r="S23" i="5"/>
  <c r="S25" i="5" s="1"/>
  <c r="J23" i="5"/>
  <c r="J25" i="5" s="1"/>
  <c r="N23" i="5"/>
  <c r="N25" i="5" s="1"/>
  <c r="W23" i="5"/>
  <c r="W25" i="5" s="1"/>
  <c r="AA23" i="5"/>
  <c r="AA25" i="5" s="1"/>
  <c r="G23" i="5"/>
  <c r="G25" i="5" s="1"/>
  <c r="U25" i="3"/>
  <c r="V24" i="3"/>
  <c r="L55" i="9"/>
  <c r="W35" i="3"/>
  <c r="X33" i="3"/>
  <c r="D23" i="5"/>
  <c r="D25" i="5" s="1"/>
  <c r="M42" i="3"/>
  <c r="M21" i="4" s="1"/>
  <c r="N39" i="3"/>
  <c r="N56" i="9"/>
  <c r="N42" i="3" l="1"/>
  <c r="N21" i="4" s="1"/>
  <c r="O39" i="3"/>
  <c r="V35" i="3"/>
  <c r="W33" i="3"/>
  <c r="T25" i="3"/>
  <c r="U24" i="3"/>
  <c r="N32" i="5"/>
  <c r="N27" i="5"/>
  <c r="N26" i="5"/>
  <c r="R32" i="5"/>
  <c r="R27" i="5"/>
  <c r="R26" i="5"/>
  <c r="I32" i="5"/>
  <c r="I27" i="5"/>
  <c r="I26" i="5"/>
  <c r="F32" i="5"/>
  <c r="F26" i="5"/>
  <c r="F27" i="5"/>
  <c r="M32" i="5"/>
  <c r="M27" i="5"/>
  <c r="M26" i="5"/>
  <c r="N34" i="11"/>
  <c r="F35" i="11" s="1"/>
  <c r="J34" i="11"/>
  <c r="N57" i="9"/>
  <c r="J32" i="5"/>
  <c r="J27" i="5"/>
  <c r="J26" i="5"/>
  <c r="Y32" i="5"/>
  <c r="Y27" i="5"/>
  <c r="Y26" i="5"/>
  <c r="V32" i="5"/>
  <c r="V26" i="5"/>
  <c r="V27" i="5"/>
  <c r="X20" i="4"/>
  <c r="D32" i="5"/>
  <c r="D27" i="5"/>
  <c r="D26" i="5"/>
  <c r="AA32" i="5"/>
  <c r="AA27" i="5"/>
  <c r="AA26" i="5"/>
  <c r="S32" i="5"/>
  <c r="S27" i="5"/>
  <c r="S26" i="5"/>
  <c r="Z32" i="5"/>
  <c r="Z26" i="5"/>
  <c r="Z27" i="5"/>
  <c r="U32" i="5"/>
  <c r="U26" i="5"/>
  <c r="U27" i="5"/>
  <c r="K32" i="5"/>
  <c r="K27" i="5"/>
  <c r="K26" i="5"/>
  <c r="H32" i="5"/>
  <c r="H27" i="5"/>
  <c r="H26" i="5"/>
  <c r="V31" i="3"/>
  <c r="W30" i="3"/>
  <c r="W37" i="3" s="1"/>
  <c r="S34" i="3"/>
  <c r="E30" i="8"/>
  <c r="Q29" i="8"/>
  <c r="U28" i="3"/>
  <c r="V27" i="3"/>
  <c r="G32" i="5"/>
  <c r="G27" i="5"/>
  <c r="G26" i="5"/>
  <c r="T32" i="5"/>
  <c r="T27" i="5"/>
  <c r="T26" i="5"/>
  <c r="P32" i="5"/>
  <c r="P26" i="5"/>
  <c r="P27" i="5"/>
  <c r="W32" i="5"/>
  <c r="W27" i="5"/>
  <c r="W26" i="5"/>
  <c r="O32" i="5"/>
  <c r="O27" i="5"/>
  <c r="O26" i="5"/>
  <c r="Q32" i="5"/>
  <c r="Q26" i="5"/>
  <c r="Q27" i="5"/>
  <c r="L32" i="5"/>
  <c r="L26" i="5"/>
  <c r="L27" i="5"/>
  <c r="E32" i="5"/>
  <c r="E27" i="5"/>
  <c r="E26" i="5"/>
  <c r="X32" i="5"/>
  <c r="X27" i="5"/>
  <c r="X26" i="5"/>
  <c r="H27" i="6" l="1"/>
  <c r="E34" i="5"/>
  <c r="W34" i="5"/>
  <c r="H45" i="6"/>
  <c r="H42" i="6"/>
  <c r="T34" i="5"/>
  <c r="L57" i="9"/>
  <c r="Z28" i="5"/>
  <c r="H49" i="7"/>
  <c r="Z33" i="5"/>
  <c r="H35" i="6"/>
  <c r="M34" i="5"/>
  <c r="H36" i="6"/>
  <c r="N34" i="5"/>
  <c r="H46" i="6"/>
  <c r="X34" i="5"/>
  <c r="H39" i="6"/>
  <c r="Q34" i="5"/>
  <c r="U31" i="3"/>
  <c r="V30" i="3"/>
  <c r="V37" i="3" s="1"/>
  <c r="U28" i="5"/>
  <c r="H44" i="7"/>
  <c r="U33" i="5"/>
  <c r="I28" i="5"/>
  <c r="H32" i="7"/>
  <c r="E32" i="9" s="1"/>
  <c r="I33" i="5"/>
  <c r="H34" i="6"/>
  <c r="L34" i="5"/>
  <c r="G33" i="5"/>
  <c r="H30" i="7"/>
  <c r="G28" i="5"/>
  <c r="H33" i="5"/>
  <c r="H31" i="7"/>
  <c r="H28" i="5"/>
  <c r="K34" i="5"/>
  <c r="H33" i="6"/>
  <c r="S33" i="5"/>
  <c r="H42" i="7"/>
  <c r="S28" i="5"/>
  <c r="AA34" i="5"/>
  <c r="H49" i="6"/>
  <c r="H44" i="6"/>
  <c r="V34" i="5"/>
  <c r="H47" i="6"/>
  <c r="Y34" i="5"/>
  <c r="N35" i="11"/>
  <c r="F36" i="11" s="1"/>
  <c r="J35" i="11"/>
  <c r="H28" i="6"/>
  <c r="F34" i="5"/>
  <c r="H31" i="6"/>
  <c r="I34" i="5"/>
  <c r="P39" i="3"/>
  <c r="O42" i="3"/>
  <c r="X33" i="5"/>
  <c r="X35" i="5" s="1"/>
  <c r="H47" i="7"/>
  <c r="E47" i="9" s="1"/>
  <c r="X28" i="5"/>
  <c r="O33" i="5"/>
  <c r="H38" i="7"/>
  <c r="O28" i="5"/>
  <c r="H38" i="6"/>
  <c r="P34" i="5"/>
  <c r="W20" i="4"/>
  <c r="H43" i="6"/>
  <c r="U34" i="5"/>
  <c r="D33" i="5"/>
  <c r="C26" i="5"/>
  <c r="C33" i="5" s="1"/>
  <c r="H27" i="7"/>
  <c r="D28" i="5"/>
  <c r="C28" i="5" s="1"/>
  <c r="J28" i="5"/>
  <c r="H33" i="7"/>
  <c r="J33" i="5"/>
  <c r="N58" i="9"/>
  <c r="R28" i="5"/>
  <c r="H41" i="7"/>
  <c r="R33" i="5"/>
  <c r="O34" i="5"/>
  <c r="H37" i="6"/>
  <c r="P33" i="5"/>
  <c r="H39" i="7"/>
  <c r="P28" i="5"/>
  <c r="E31" i="8"/>
  <c r="Q30" i="8"/>
  <c r="L58" i="9" s="1"/>
  <c r="K33" i="5"/>
  <c r="K35" i="5" s="1"/>
  <c r="H34" i="7"/>
  <c r="E34" i="9" s="1"/>
  <c r="K28" i="5"/>
  <c r="AA33" i="5"/>
  <c r="H50" i="7"/>
  <c r="AA28" i="5"/>
  <c r="C27" i="5"/>
  <c r="C34" i="5" s="1"/>
  <c r="H26" i="6"/>
  <c r="D34" i="5"/>
  <c r="Y28" i="5"/>
  <c r="H48" i="7"/>
  <c r="E48" i="9" s="1"/>
  <c r="Y33" i="5"/>
  <c r="H32" i="6"/>
  <c r="J34" i="5"/>
  <c r="H40" i="6"/>
  <c r="R34" i="5"/>
  <c r="U35" i="3"/>
  <c r="V33" i="3"/>
  <c r="Q28" i="5"/>
  <c r="H40" i="7"/>
  <c r="Q33" i="5"/>
  <c r="T28" i="3"/>
  <c r="U27" i="3"/>
  <c r="E28" i="5"/>
  <c r="H28" i="7"/>
  <c r="E28" i="9" s="1"/>
  <c r="E33" i="5"/>
  <c r="E35" i="5" s="1"/>
  <c r="L33" i="5"/>
  <c r="L35" i="5" s="1"/>
  <c r="H35" i="7"/>
  <c r="E35" i="9" s="1"/>
  <c r="L28" i="5"/>
  <c r="W33" i="5"/>
  <c r="W35" i="5" s="1"/>
  <c r="H46" i="7"/>
  <c r="E46" i="9" s="1"/>
  <c r="W28" i="5"/>
  <c r="T33" i="5"/>
  <c r="T35" i="5" s="1"/>
  <c r="H43" i="7"/>
  <c r="E43" i="9" s="1"/>
  <c r="T28" i="5"/>
  <c r="G34" i="5"/>
  <c r="H29" i="6"/>
  <c r="R34" i="3"/>
  <c r="H30" i="6"/>
  <c r="H34" i="5"/>
  <c r="H48" i="6"/>
  <c r="Z34" i="5"/>
  <c r="S34" i="5"/>
  <c r="H41" i="6"/>
  <c r="V28" i="5"/>
  <c r="H45" i="7"/>
  <c r="E45" i="9" s="1"/>
  <c r="V33" i="5"/>
  <c r="V35" i="5" s="1"/>
  <c r="M28" i="5"/>
  <c r="H36" i="7"/>
  <c r="E36" i="9" s="1"/>
  <c r="M33" i="5"/>
  <c r="M35" i="5" s="1"/>
  <c r="F28" i="5"/>
  <c r="H29" i="7"/>
  <c r="E29" i="9" s="1"/>
  <c r="F33" i="5"/>
  <c r="F35" i="5" s="1"/>
  <c r="N28" i="5"/>
  <c r="H37" i="7"/>
  <c r="N33" i="5"/>
  <c r="S25" i="3"/>
  <c r="T24" i="3"/>
  <c r="P35" i="5" l="1"/>
  <c r="E33" i="9"/>
  <c r="C35" i="5"/>
  <c r="E44" i="9"/>
  <c r="S35" i="5"/>
  <c r="E31" i="9"/>
  <c r="G35" i="5"/>
  <c r="V20" i="4"/>
  <c r="Q34" i="3"/>
  <c r="S28" i="3"/>
  <c r="T27" i="3"/>
  <c r="E32" i="8"/>
  <c r="Q31" i="8"/>
  <c r="L59" i="9" s="1"/>
  <c r="E50" i="9"/>
  <c r="R25" i="3"/>
  <c r="S24" i="3"/>
  <c r="P42" i="3"/>
  <c r="P21" i="4" s="1"/>
  <c r="Q39" i="3"/>
  <c r="Z35" i="5"/>
  <c r="N35" i="5"/>
  <c r="Q35" i="5"/>
  <c r="T35" i="3"/>
  <c r="U33" i="3"/>
  <c r="N59" i="9"/>
  <c r="D35" i="5"/>
  <c r="H35" i="5"/>
  <c r="E49" i="9"/>
  <c r="E37" i="9"/>
  <c r="E40" i="9"/>
  <c r="Y35" i="5"/>
  <c r="H50" i="6"/>
  <c r="J26" i="6"/>
  <c r="AA35" i="5"/>
  <c r="E39" i="9"/>
  <c r="R35" i="5"/>
  <c r="E38" i="9"/>
  <c r="E41" i="9"/>
  <c r="J35" i="5"/>
  <c r="E27" i="9"/>
  <c r="F27" i="9" s="1"/>
  <c r="H51" i="7"/>
  <c r="H23" i="9" s="1"/>
  <c r="K23" i="9" s="1"/>
  <c r="J27" i="7"/>
  <c r="F28" i="7" s="1"/>
  <c r="J28" i="7" s="1"/>
  <c r="F29" i="7" s="1"/>
  <c r="J29" i="7" s="1"/>
  <c r="F30" i="7" s="1"/>
  <c r="J30" i="7" s="1"/>
  <c r="F31" i="7" s="1"/>
  <c r="J31" i="7" s="1"/>
  <c r="F32" i="7" s="1"/>
  <c r="J32" i="7" s="1"/>
  <c r="F33" i="7" s="1"/>
  <c r="J33" i="7" s="1"/>
  <c r="F34" i="7" s="1"/>
  <c r="J34" i="7" s="1"/>
  <c r="F35" i="7" s="1"/>
  <c r="J35" i="7" s="1"/>
  <c r="F36" i="7" s="1"/>
  <c r="J36" i="7" s="1"/>
  <c r="F37" i="7" s="1"/>
  <c r="J37" i="7" s="1"/>
  <c r="F38" i="7" s="1"/>
  <c r="J38" i="7" s="1"/>
  <c r="F39" i="7" s="1"/>
  <c r="J39" i="7" s="1"/>
  <c r="F40" i="7" s="1"/>
  <c r="J40" i="7" s="1"/>
  <c r="F41" i="7" s="1"/>
  <c r="J41" i="7" s="1"/>
  <c r="F42" i="7" s="1"/>
  <c r="J42" i="7" s="1"/>
  <c r="F43" i="7" s="1"/>
  <c r="J43" i="7" s="1"/>
  <c r="F44" i="7" s="1"/>
  <c r="J44" i="7" s="1"/>
  <c r="F45" i="7" s="1"/>
  <c r="J45" i="7" s="1"/>
  <c r="F46" i="7" s="1"/>
  <c r="J46" i="7" s="1"/>
  <c r="F47" i="7" s="1"/>
  <c r="J47" i="7" s="1"/>
  <c r="F48" i="7" s="1"/>
  <c r="J48" i="7" s="1"/>
  <c r="F49" i="7" s="1"/>
  <c r="J49" i="7" s="1"/>
  <c r="F50" i="7" s="1"/>
  <c r="J50" i="7" s="1"/>
  <c r="O35" i="5"/>
  <c r="O21" i="4"/>
  <c r="J36" i="11"/>
  <c r="N36" i="11"/>
  <c r="E28" i="12" s="1"/>
  <c r="E42" i="9"/>
  <c r="E30" i="9"/>
  <c r="I35" i="5"/>
  <c r="U35" i="5"/>
  <c r="T31" i="3"/>
  <c r="U30" i="3"/>
  <c r="U37" i="3" s="1"/>
  <c r="U20" i="4" l="1"/>
  <c r="H27" i="9"/>
  <c r="J30" i="10" s="1"/>
  <c r="J50" i="6"/>
  <c r="S35" i="3"/>
  <c r="T33" i="3"/>
  <c r="Q42" i="3"/>
  <c r="Q21" i="4" s="1"/>
  <c r="R39" i="3"/>
  <c r="G28" i="12"/>
  <c r="J23" i="12"/>
  <c r="L26" i="6"/>
  <c r="F27" i="6" s="1"/>
  <c r="R28" i="3"/>
  <c r="S27" i="3"/>
  <c r="N60" i="9"/>
  <c r="P34" i="3"/>
  <c r="S31" i="3"/>
  <c r="T30" i="3"/>
  <c r="T37" i="3" s="1"/>
  <c r="Q25" i="3"/>
  <c r="R24" i="3"/>
  <c r="Q32" i="8"/>
  <c r="L60" i="9" s="1"/>
  <c r="E33" i="8"/>
  <c r="T20" i="4" l="1"/>
  <c r="E34" i="8"/>
  <c r="Q33" i="8"/>
  <c r="L61" i="9" s="1"/>
  <c r="R35" i="3"/>
  <c r="S33" i="3"/>
  <c r="J27" i="6"/>
  <c r="H28" i="9" s="1"/>
  <c r="R42" i="3"/>
  <c r="R21" i="4" s="1"/>
  <c r="S39" i="3"/>
  <c r="K51" i="12"/>
  <c r="K47" i="12"/>
  <c r="K43" i="12"/>
  <c r="K39" i="12"/>
  <c r="K35" i="12"/>
  <c r="K31" i="12"/>
  <c r="G23" i="12"/>
  <c r="K49" i="12"/>
  <c r="K45" i="12"/>
  <c r="K41" i="12"/>
  <c r="K37" i="12"/>
  <c r="K33" i="12"/>
  <c r="K29" i="12"/>
  <c r="K46" i="12"/>
  <c r="K38" i="12"/>
  <c r="K30" i="12"/>
  <c r="K44" i="12"/>
  <c r="K36" i="12"/>
  <c r="K28" i="12"/>
  <c r="I28" i="12" s="1"/>
  <c r="M28" i="12" s="1"/>
  <c r="E29" i="12" s="1"/>
  <c r="K50" i="12"/>
  <c r="K42" i="12"/>
  <c r="K34" i="12"/>
  <c r="K48" i="12"/>
  <c r="K40" i="12"/>
  <c r="K32" i="12"/>
  <c r="Q28" i="3"/>
  <c r="R27" i="3"/>
  <c r="R31" i="3"/>
  <c r="S30" i="3"/>
  <c r="N61" i="9"/>
  <c r="P25" i="3"/>
  <c r="Q24" i="3"/>
  <c r="O34" i="3"/>
  <c r="O27" i="9"/>
  <c r="S42" i="3" l="1"/>
  <c r="S21" i="4" s="1"/>
  <c r="T39" i="3"/>
  <c r="O25" i="3"/>
  <c r="P24" i="3"/>
  <c r="S37" i="3"/>
  <c r="G29" i="12"/>
  <c r="M29" i="12"/>
  <c r="E30" i="12" s="1"/>
  <c r="Q35" i="3"/>
  <c r="R33" i="3"/>
  <c r="N34" i="3"/>
  <c r="I29" i="12"/>
  <c r="E35" i="8"/>
  <c r="Q34" i="8"/>
  <c r="L62" i="9" s="1"/>
  <c r="N62" i="9"/>
  <c r="P28" i="3"/>
  <c r="Q27" i="3"/>
  <c r="F28" i="9"/>
  <c r="O28" i="9" s="1"/>
  <c r="T27" i="9"/>
  <c r="J39" i="10" s="1" a="1"/>
  <c r="J39" i="10" s="1"/>
  <c r="J40" i="10" s="1"/>
  <c r="Q31" i="3"/>
  <c r="R30" i="3"/>
  <c r="R37" i="3" s="1"/>
  <c r="L27" i="6"/>
  <c r="F28" i="6" s="1"/>
  <c r="R20" i="4" l="1"/>
  <c r="R44" i="3"/>
  <c r="R22" i="4" s="1"/>
  <c r="P35" i="3"/>
  <c r="Q33" i="3"/>
  <c r="F29" i="9"/>
  <c r="T28" i="9"/>
  <c r="M34" i="3"/>
  <c r="N25" i="3"/>
  <c r="O24" i="3"/>
  <c r="J28" i="6"/>
  <c r="H29" i="9" s="1"/>
  <c r="P31" i="3"/>
  <c r="Q30" i="3"/>
  <c r="Q37" i="3" s="1"/>
  <c r="N63" i="9"/>
  <c r="S44" i="3"/>
  <c r="S22" i="4" s="1"/>
  <c r="S20" i="4"/>
  <c r="G30" i="12"/>
  <c r="I30" i="12" s="1"/>
  <c r="M30" i="12" s="1"/>
  <c r="E31" i="12" s="1"/>
  <c r="O28" i="3"/>
  <c r="P27" i="3"/>
  <c r="E36" i="8"/>
  <c r="Q35" i="8"/>
  <c r="L63" i="9" s="1"/>
  <c r="T42" i="3"/>
  <c r="U39" i="3"/>
  <c r="O29" i="9" l="1"/>
  <c r="T29" i="9" s="1"/>
  <c r="G31" i="12"/>
  <c r="I31" i="12" s="1"/>
  <c r="M31" i="12" s="1"/>
  <c r="E32" i="12" s="1"/>
  <c r="N28" i="3"/>
  <c r="O27" i="3"/>
  <c r="Q44" i="3"/>
  <c r="Q22" i="4" s="1"/>
  <c r="Q20" i="4"/>
  <c r="T21" i="4"/>
  <c r="T24" i="4" s="1"/>
  <c r="T44" i="3"/>
  <c r="T22" i="4" s="1"/>
  <c r="O35" i="3"/>
  <c r="P33" i="3"/>
  <c r="S48" i="3"/>
  <c r="O31" i="3"/>
  <c r="P30" i="3"/>
  <c r="P37" i="3" s="1"/>
  <c r="M25" i="3"/>
  <c r="N24" i="3"/>
  <c r="Q36" i="8"/>
  <c r="L64" i="9" s="1"/>
  <c r="E37" i="8"/>
  <c r="R48" i="3"/>
  <c r="U42" i="3"/>
  <c r="V39" i="3"/>
  <c r="S24" i="4"/>
  <c r="N64" i="9"/>
  <c r="L28" i="6"/>
  <c r="F29" i="6" s="1"/>
  <c r="L34" i="3"/>
  <c r="R24" i="4"/>
  <c r="F30" i="9" l="1"/>
  <c r="G32" i="12"/>
  <c r="I32" i="12" s="1"/>
  <c r="M32" i="12" s="1"/>
  <c r="E33" i="12" s="1"/>
  <c r="U21" i="4"/>
  <c r="U44" i="3"/>
  <c r="U22" i="4" s="1"/>
  <c r="N31" i="3"/>
  <c r="O30" i="3"/>
  <c r="O37" i="3" s="1"/>
  <c r="Q48" i="3"/>
  <c r="M28" i="3"/>
  <c r="N27" i="3"/>
  <c r="N65" i="9"/>
  <c r="P44" i="3"/>
  <c r="P22" i="4" s="1"/>
  <c r="P20" i="4"/>
  <c r="P24" i="4" s="1"/>
  <c r="P48" i="3"/>
  <c r="N35" i="3"/>
  <c r="O33" i="3"/>
  <c r="K34" i="3"/>
  <c r="E38" i="8"/>
  <c r="Q37" i="8"/>
  <c r="L65" i="9" s="1"/>
  <c r="T48" i="3"/>
  <c r="Q24" i="4"/>
  <c r="J29" i="6"/>
  <c r="H30" i="9" s="1"/>
  <c r="O30" i="9" s="1"/>
  <c r="V42" i="3"/>
  <c r="W39" i="3"/>
  <c r="L25" i="3"/>
  <c r="M24" i="3"/>
  <c r="T30" i="9" l="1"/>
  <c r="F31" i="9"/>
  <c r="O44" i="3"/>
  <c r="O22" i="4" s="1"/>
  <c r="O20" i="4"/>
  <c r="G33" i="12"/>
  <c r="I33" i="12" s="1"/>
  <c r="M33" i="12"/>
  <c r="E34" i="12" s="1"/>
  <c r="V21" i="4"/>
  <c r="V24" i="4" s="1"/>
  <c r="V44" i="3"/>
  <c r="V22" i="4" s="1"/>
  <c r="E39" i="8"/>
  <c r="Q38" i="8"/>
  <c r="L66" i="9" s="1"/>
  <c r="L29" i="6"/>
  <c r="F30" i="6" s="1"/>
  <c r="J34" i="3"/>
  <c r="M31" i="3"/>
  <c r="N30" i="3"/>
  <c r="N37" i="3" s="1"/>
  <c r="M35" i="3"/>
  <c r="N33" i="3"/>
  <c r="N66" i="9"/>
  <c r="U24" i="4"/>
  <c r="K25" i="3"/>
  <c r="L24" i="3"/>
  <c r="W42" i="3"/>
  <c r="X39" i="3"/>
  <c r="L28" i="3"/>
  <c r="M27" i="3"/>
  <c r="U48" i="3"/>
  <c r="X42" i="3" l="1"/>
  <c r="Y39" i="3"/>
  <c r="J30" i="6"/>
  <c r="H31" i="9" s="1"/>
  <c r="O31" i="9" s="1"/>
  <c r="W21" i="4"/>
  <c r="W44" i="3"/>
  <c r="W22" i="4" s="1"/>
  <c r="N20" i="4"/>
  <c r="N24" i="4" s="1"/>
  <c r="N44" i="3"/>
  <c r="N22" i="4" s="1"/>
  <c r="G34" i="12"/>
  <c r="I34" i="12" s="1"/>
  <c r="M34" i="12" s="1"/>
  <c r="E35" i="12" s="1"/>
  <c r="O48" i="3"/>
  <c r="E40" i="8"/>
  <c r="Q39" i="8"/>
  <c r="L67" i="9" s="1"/>
  <c r="L35" i="3"/>
  <c r="M33" i="3"/>
  <c r="N67" i="9"/>
  <c r="L31" i="3"/>
  <c r="M30" i="3"/>
  <c r="M37" i="3" s="1"/>
  <c r="K28" i="3"/>
  <c r="L27" i="3"/>
  <c r="J25" i="3"/>
  <c r="K24" i="3"/>
  <c r="I34" i="3"/>
  <c r="V48" i="3"/>
  <c r="O24" i="4"/>
  <c r="F32" i="9" l="1"/>
  <c r="T31" i="9"/>
  <c r="G35" i="12"/>
  <c r="I35" i="12" s="1"/>
  <c r="M35" i="12" s="1"/>
  <c r="E36" i="12" s="1"/>
  <c r="H34" i="3"/>
  <c r="N68" i="9"/>
  <c r="L30" i="6"/>
  <c r="F31" i="6" s="1"/>
  <c r="M44" i="3"/>
  <c r="M22" i="4" s="1"/>
  <c r="M20" i="4"/>
  <c r="W48" i="3"/>
  <c r="Y42" i="3"/>
  <c r="Z39" i="3"/>
  <c r="J28" i="3"/>
  <c r="K27" i="3"/>
  <c r="Q40" i="8"/>
  <c r="L68" i="9" s="1"/>
  <c r="E41" i="8"/>
  <c r="I25" i="3"/>
  <c r="J24" i="3"/>
  <c r="K31" i="3"/>
  <c r="L30" i="3"/>
  <c r="L37" i="3" s="1"/>
  <c r="K35" i="3"/>
  <c r="L33" i="3"/>
  <c r="N48" i="3"/>
  <c r="W24" i="4"/>
  <c r="X21" i="4"/>
  <c r="X44" i="3"/>
  <c r="X22" i="4" s="1"/>
  <c r="G36" i="12" l="1"/>
  <c r="I36" i="12" s="1"/>
  <c r="M36" i="12" s="1"/>
  <c r="E37" i="12" s="1"/>
  <c r="L44" i="3"/>
  <c r="L22" i="4" s="1"/>
  <c r="L20" i="4"/>
  <c r="K37" i="3"/>
  <c r="N69" i="9"/>
  <c r="X48" i="3"/>
  <c r="J31" i="3"/>
  <c r="K30" i="3"/>
  <c r="I28" i="3"/>
  <c r="J27" i="3"/>
  <c r="M24" i="4"/>
  <c r="X24" i="4"/>
  <c r="E42" i="8"/>
  <c r="Q41" i="8"/>
  <c r="L69" i="9" s="1"/>
  <c r="Z42" i="3"/>
  <c r="AA39" i="3"/>
  <c r="M48" i="3"/>
  <c r="J35" i="3"/>
  <c r="K33" i="3"/>
  <c r="H25" i="3"/>
  <c r="I24" i="3"/>
  <c r="Y21" i="4"/>
  <c r="Y24" i="4" s="1"/>
  <c r="Y48" i="3"/>
  <c r="Y44" i="3"/>
  <c r="Y22" i="4" s="1"/>
  <c r="J31" i="6"/>
  <c r="H32" i="9" s="1"/>
  <c r="O32" i="9" s="1"/>
  <c r="G34" i="3"/>
  <c r="F33" i="9" l="1"/>
  <c r="T32" i="9"/>
  <c r="G37" i="12"/>
  <c r="I37" i="12" s="1"/>
  <c r="M37" i="12" s="1"/>
  <c r="E38" i="12" s="1"/>
  <c r="F34" i="3"/>
  <c r="Z21" i="4"/>
  <c r="Z44" i="3"/>
  <c r="Z22" i="4" s="1"/>
  <c r="N70" i="9"/>
  <c r="L24" i="4"/>
  <c r="L31" i="6"/>
  <c r="F32" i="6" s="1"/>
  <c r="I35" i="3"/>
  <c r="J33" i="3"/>
  <c r="I31" i="3"/>
  <c r="J30" i="3"/>
  <c r="J37" i="3" s="1"/>
  <c r="E43" i="8"/>
  <c r="Q42" i="8"/>
  <c r="L70" i="9" s="1"/>
  <c r="K44" i="3"/>
  <c r="K22" i="4" s="1"/>
  <c r="K20" i="4"/>
  <c r="K24" i="4" s="1"/>
  <c r="G25" i="3"/>
  <c r="H24" i="3"/>
  <c r="AA42" i="3"/>
  <c r="C39" i="3"/>
  <c r="H28" i="3"/>
  <c r="I27" i="3"/>
  <c r="L48" i="3"/>
  <c r="G38" i="12" l="1"/>
  <c r="I38" i="12" s="1"/>
  <c r="M38" i="12" s="1"/>
  <c r="E39" i="12" s="1"/>
  <c r="J20" i="4"/>
  <c r="J24" i="4" s="1"/>
  <c r="J44" i="3"/>
  <c r="J22" i="4" s="1"/>
  <c r="E44" i="8"/>
  <c r="Q43" i="8"/>
  <c r="L71" i="9" s="1"/>
  <c r="E34" i="3"/>
  <c r="AA21" i="4"/>
  <c r="AA24" i="4" s="1"/>
  <c r="AA44" i="3"/>
  <c r="AA22" i="4" s="1"/>
  <c r="C42" i="3"/>
  <c r="Z24" i="4"/>
  <c r="J32" i="6"/>
  <c r="H33" i="9" s="1"/>
  <c r="O33" i="9" s="1"/>
  <c r="K48" i="3"/>
  <c r="H31" i="3"/>
  <c r="I30" i="3"/>
  <c r="I37" i="3" s="1"/>
  <c r="N71" i="9"/>
  <c r="G28" i="3"/>
  <c r="H27" i="3"/>
  <c r="F25" i="3"/>
  <c r="G24" i="3"/>
  <c r="H35" i="3"/>
  <c r="I33" i="3"/>
  <c r="Z48" i="3"/>
  <c r="T33" i="9" l="1"/>
  <c r="F34" i="9"/>
  <c r="I44" i="3"/>
  <c r="I22" i="4" s="1"/>
  <c r="I20" i="4"/>
  <c r="G39" i="12"/>
  <c r="I39" i="12" s="1"/>
  <c r="M39" i="12"/>
  <c r="E40" i="12" s="1"/>
  <c r="G35" i="3"/>
  <c r="H33" i="3"/>
  <c r="F28" i="3"/>
  <c r="G27" i="3"/>
  <c r="G31" i="3"/>
  <c r="H30" i="3"/>
  <c r="H37" i="3" s="1"/>
  <c r="L32" i="6"/>
  <c r="F33" i="6" s="1"/>
  <c r="Q44" i="8"/>
  <c r="L72" i="9" s="1"/>
  <c r="E45" i="8"/>
  <c r="E25" i="3"/>
  <c r="F24" i="3"/>
  <c r="N72" i="9"/>
  <c r="AA48" i="3"/>
  <c r="D34" i="3"/>
  <c r="J48" i="3"/>
  <c r="H44" i="3" l="1"/>
  <c r="H22" i="4" s="1"/>
  <c r="H20" i="4"/>
  <c r="F31" i="3"/>
  <c r="G30" i="3"/>
  <c r="G37" i="3" s="1"/>
  <c r="F35" i="3"/>
  <c r="G33" i="3"/>
  <c r="C34" i="3"/>
  <c r="E46" i="8"/>
  <c r="Q45" i="8"/>
  <c r="L73" i="9" s="1"/>
  <c r="G40" i="12"/>
  <c r="I40" i="12" s="1"/>
  <c r="M40" i="12" s="1"/>
  <c r="E41" i="12" s="1"/>
  <c r="D25" i="3"/>
  <c r="E24" i="3"/>
  <c r="J33" i="6"/>
  <c r="H34" i="9" s="1"/>
  <c r="O34" i="9" s="1"/>
  <c r="E28" i="3"/>
  <c r="F27" i="3"/>
  <c r="I48" i="3"/>
  <c r="N73" i="9"/>
  <c r="I24" i="4"/>
  <c r="G41" i="12" l="1"/>
  <c r="I41" i="12" s="1"/>
  <c r="M41" i="12" s="1"/>
  <c r="E42" i="12" s="1"/>
  <c r="F35" i="9"/>
  <c r="T34" i="9"/>
  <c r="E47" i="8"/>
  <c r="Q46" i="8"/>
  <c r="L74" i="9" s="1"/>
  <c r="H48" i="3"/>
  <c r="D28" i="3"/>
  <c r="E27" i="3"/>
  <c r="L33" i="6"/>
  <c r="F34" i="6" s="1"/>
  <c r="E35" i="3"/>
  <c r="F33" i="3"/>
  <c r="H24" i="4"/>
  <c r="C25" i="3"/>
  <c r="C24" i="3" s="1"/>
  <c r="D24" i="3"/>
  <c r="E31" i="3"/>
  <c r="F30" i="3"/>
  <c r="F37" i="3" s="1"/>
  <c r="N74" i="9"/>
  <c r="G44" i="3"/>
  <c r="G22" i="4" s="1"/>
  <c r="G20" i="4"/>
  <c r="G24" i="4" s="1"/>
  <c r="F20" i="4" l="1"/>
  <c r="F44" i="3"/>
  <c r="F22" i="4" s="1"/>
  <c r="M42" i="12"/>
  <c r="E43" i="12" s="1"/>
  <c r="G42" i="12"/>
  <c r="I42" i="12" s="1"/>
  <c r="D31" i="3"/>
  <c r="E30" i="3"/>
  <c r="D35" i="3"/>
  <c r="E33" i="3"/>
  <c r="N75" i="9"/>
  <c r="G48" i="3"/>
  <c r="J34" i="6"/>
  <c r="H35" i="9" s="1"/>
  <c r="O35" i="9" s="1"/>
  <c r="E48" i="8"/>
  <c r="Q47" i="8"/>
  <c r="L75" i="9" s="1"/>
  <c r="C28" i="3"/>
  <c r="D27" i="3"/>
  <c r="C27" i="3" s="1"/>
  <c r="L34" i="6" l="1"/>
  <c r="F35" i="6" s="1"/>
  <c r="J35" i="6" s="1"/>
  <c r="H36" i="9" s="1"/>
  <c r="F36" i="9"/>
  <c r="T35" i="9"/>
  <c r="G43" i="12"/>
  <c r="I43" i="12" s="1"/>
  <c r="M43" i="12" s="1"/>
  <c r="E44" i="12" s="1"/>
  <c r="E37" i="3"/>
  <c r="Q48" i="8"/>
  <c r="L76" i="9" s="1"/>
  <c r="E49" i="8"/>
  <c r="C35" i="3"/>
  <c r="D33" i="3"/>
  <c r="C33" i="3" s="1"/>
  <c r="C31" i="3"/>
  <c r="D30" i="3"/>
  <c r="C30" i="3" s="1"/>
  <c r="F48" i="3"/>
  <c r="N76" i="9"/>
  <c r="D37" i="3"/>
  <c r="F24" i="4"/>
  <c r="G44" i="12" l="1"/>
  <c r="I44" i="12" s="1"/>
  <c r="M44" i="12" s="1"/>
  <c r="E45" i="12" s="1"/>
  <c r="E44" i="3"/>
  <c r="E22" i="4" s="1"/>
  <c r="E20" i="4"/>
  <c r="N77" i="9"/>
  <c r="F20" i="1"/>
  <c r="E50" i="8"/>
  <c r="Q49" i="8"/>
  <c r="L77" i="9" s="1"/>
  <c r="L35" i="6"/>
  <c r="F36" i="6" s="1"/>
  <c r="D44" i="3"/>
  <c r="C37" i="3"/>
  <c r="D20" i="4"/>
  <c r="D48" i="3"/>
  <c r="O36" i="9"/>
  <c r="G45" i="12" l="1"/>
  <c r="I45" i="12" s="1"/>
  <c r="M45" i="12" s="1"/>
  <c r="E46" i="12" s="1"/>
  <c r="F37" i="9"/>
  <c r="T36" i="9"/>
  <c r="C44" i="3"/>
  <c r="D22" i="4"/>
  <c r="E24" i="4"/>
  <c r="J36" i="6"/>
  <c r="H37" i="9" s="1"/>
  <c r="D51" i="3"/>
  <c r="D20" i="1"/>
  <c r="D50" i="3"/>
  <c r="E50" i="3" s="1"/>
  <c r="D24" i="4"/>
  <c r="C20" i="4"/>
  <c r="N78" i="9"/>
  <c r="E51" i="8"/>
  <c r="Q50" i="8"/>
  <c r="L78" i="9" s="1"/>
  <c r="F21" i="1"/>
  <c r="F24" i="1"/>
  <c r="E48" i="3"/>
  <c r="G46" i="12" l="1"/>
  <c r="I46" i="12" s="1"/>
  <c r="M46" i="12" s="1"/>
  <c r="E47" i="12" s="1"/>
  <c r="D24" i="1"/>
  <c r="D21" i="1"/>
  <c r="L36" i="6"/>
  <c r="F37" i="6" s="1"/>
  <c r="E20" i="1"/>
  <c r="E20" i="3"/>
  <c r="E52" i="8"/>
  <c r="Q51" i="8"/>
  <c r="L79" i="9" s="1"/>
  <c r="D25" i="4"/>
  <c r="D27" i="4" s="1"/>
  <c r="D34" i="4" s="1"/>
  <c r="C24" i="4"/>
  <c r="C48" i="3"/>
  <c r="E25" i="4"/>
  <c r="E27" i="4" s="1"/>
  <c r="E34" i="4" s="1"/>
  <c r="O37" i="9"/>
  <c r="F25" i="1"/>
  <c r="F32" i="1"/>
  <c r="F33" i="1" s="1"/>
  <c r="N79" i="9"/>
  <c r="D52" i="3"/>
  <c r="F50" i="3"/>
  <c r="F51" i="3" s="1"/>
  <c r="E51" i="3"/>
  <c r="G47" i="12" l="1"/>
  <c r="I47" i="12" s="1"/>
  <c r="M47" i="12" s="1"/>
  <c r="E48" i="12" s="1"/>
  <c r="T37" i="9"/>
  <c r="F38" i="9"/>
  <c r="R20" i="3"/>
  <c r="S20" i="3"/>
  <c r="P20" i="3"/>
  <c r="T20" i="3"/>
  <c r="Q20" i="3"/>
  <c r="U20" i="3"/>
  <c r="V20" i="3"/>
  <c r="O20" i="3"/>
  <c r="W20" i="3"/>
  <c r="N20" i="3"/>
  <c r="M20" i="3"/>
  <c r="Y20" i="3"/>
  <c r="X20" i="3"/>
  <c r="L20" i="3"/>
  <c r="Z20" i="3"/>
  <c r="K20" i="3"/>
  <c r="J20" i="3"/>
  <c r="AA20" i="3"/>
  <c r="I20" i="3"/>
  <c r="H20" i="3"/>
  <c r="G20" i="3"/>
  <c r="F20" i="3"/>
  <c r="D20" i="3"/>
  <c r="D28" i="4"/>
  <c r="E24" i="1"/>
  <c r="E21" i="1"/>
  <c r="C21" i="1" s="1"/>
  <c r="D32" i="1"/>
  <c r="D33" i="1" s="1"/>
  <c r="D25" i="1"/>
  <c r="C24" i="1"/>
  <c r="F52" i="3"/>
  <c r="N80" i="9"/>
  <c r="E28" i="4"/>
  <c r="D29" i="4"/>
  <c r="L37" i="6"/>
  <c r="F38" i="6" s="1"/>
  <c r="J37" i="6"/>
  <c r="H38" i="9" s="1"/>
  <c r="E52" i="3"/>
  <c r="E29" i="4"/>
  <c r="E36" i="4" s="1"/>
  <c r="C34" i="4"/>
  <c r="T25" i="4"/>
  <c r="T27" i="4" s="1"/>
  <c r="R25" i="4"/>
  <c r="R27" i="4" s="1"/>
  <c r="S25" i="4"/>
  <c r="S27" i="4" s="1"/>
  <c r="Q25" i="4"/>
  <c r="Q27" i="4" s="1"/>
  <c r="P25" i="4"/>
  <c r="P27" i="4" s="1"/>
  <c r="V25" i="4"/>
  <c r="V27" i="4" s="1"/>
  <c r="U25" i="4"/>
  <c r="U27" i="4" s="1"/>
  <c r="N25" i="4"/>
  <c r="N27" i="4" s="1"/>
  <c r="O25" i="4"/>
  <c r="O27" i="4" s="1"/>
  <c r="W25" i="4"/>
  <c r="W27" i="4" s="1"/>
  <c r="X25" i="4"/>
  <c r="X27" i="4" s="1"/>
  <c r="M25" i="4"/>
  <c r="M27" i="4" s="1"/>
  <c r="Y25" i="4"/>
  <c r="Y27" i="4" s="1"/>
  <c r="L25" i="4"/>
  <c r="L27" i="4" s="1"/>
  <c r="K25" i="4"/>
  <c r="K27" i="4" s="1"/>
  <c r="Z25" i="4"/>
  <c r="Z27" i="4" s="1"/>
  <c r="AA25" i="4"/>
  <c r="AA27" i="4" s="1"/>
  <c r="J25" i="4"/>
  <c r="J27" i="4" s="1"/>
  <c r="I25" i="4"/>
  <c r="I27" i="4" s="1"/>
  <c r="G25" i="4"/>
  <c r="G27" i="4" s="1"/>
  <c r="H25" i="4"/>
  <c r="H27" i="4" s="1"/>
  <c r="F25" i="4"/>
  <c r="F27" i="4" s="1"/>
  <c r="Q52" i="8"/>
  <c r="L80" i="9" s="1"/>
  <c r="E53" i="8"/>
  <c r="C20" i="1"/>
  <c r="G48" i="12" l="1"/>
  <c r="I48" i="12" s="1"/>
  <c r="M48" i="12" s="1"/>
  <c r="E49" i="12" s="1"/>
  <c r="F34" i="4"/>
  <c r="F29" i="4"/>
  <c r="F36" i="4" s="1"/>
  <c r="F28" i="4"/>
  <c r="W34" i="4"/>
  <c r="W28" i="4"/>
  <c r="W29" i="4"/>
  <c r="W36" i="4" s="1"/>
  <c r="R34" i="4"/>
  <c r="R28" i="4"/>
  <c r="R29" i="4"/>
  <c r="R36" i="4" s="1"/>
  <c r="C20" i="3"/>
  <c r="D21" i="3"/>
  <c r="E21" i="3" s="1"/>
  <c r="F21" i="3" s="1"/>
  <c r="G21" i="3" s="1"/>
  <c r="H21" i="3" s="1"/>
  <c r="I21" i="3" s="1"/>
  <c r="J21" i="3" s="1"/>
  <c r="K21" i="3" s="1"/>
  <c r="L21" i="3" s="1"/>
  <c r="M21" i="3" s="1"/>
  <c r="N21" i="3" s="1"/>
  <c r="O21" i="3" s="1"/>
  <c r="P21" i="3" s="1"/>
  <c r="Q21" i="3" s="1"/>
  <c r="R21" i="3" s="1"/>
  <c r="S21" i="3" s="1"/>
  <c r="T21" i="3" s="1"/>
  <c r="U21" i="3" s="1"/>
  <c r="V21" i="3" s="1"/>
  <c r="W21" i="3" s="1"/>
  <c r="X21" i="3" s="1"/>
  <c r="Y21" i="3" s="1"/>
  <c r="Z21" i="3" s="1"/>
  <c r="AA21" i="3" s="1"/>
  <c r="H34" i="4"/>
  <c r="H29" i="4"/>
  <c r="H36" i="4" s="1"/>
  <c r="H28" i="4"/>
  <c r="AA34" i="4"/>
  <c r="AA28" i="4"/>
  <c r="AA29" i="4"/>
  <c r="AA36" i="4" s="1"/>
  <c r="Y34" i="4"/>
  <c r="Y29" i="4"/>
  <c r="Y36" i="4" s="1"/>
  <c r="Y28" i="4"/>
  <c r="O34" i="4"/>
  <c r="O29" i="4"/>
  <c r="O36" i="4" s="1"/>
  <c r="O28" i="4"/>
  <c r="P34" i="4"/>
  <c r="P29" i="4"/>
  <c r="P36" i="4" s="1"/>
  <c r="P28" i="4"/>
  <c r="T34" i="4"/>
  <c r="T29" i="4"/>
  <c r="T36" i="4" s="1"/>
  <c r="T28" i="4"/>
  <c r="E30" i="4"/>
  <c r="E35" i="4"/>
  <c r="E37" i="4" s="1"/>
  <c r="L34" i="4"/>
  <c r="L29" i="4"/>
  <c r="L36" i="4" s="1"/>
  <c r="L28" i="4"/>
  <c r="E54" i="8"/>
  <c r="Q53" i="8"/>
  <c r="L81" i="9" s="1"/>
  <c r="G34" i="4"/>
  <c r="G28" i="4"/>
  <c r="G29" i="4"/>
  <c r="G36" i="4" s="1"/>
  <c r="Z34" i="4"/>
  <c r="Z29" i="4"/>
  <c r="Z36" i="4" s="1"/>
  <c r="Z28" i="4"/>
  <c r="M34" i="4"/>
  <c r="M28" i="4"/>
  <c r="M29" i="4"/>
  <c r="M36" i="4" s="1"/>
  <c r="N34" i="4"/>
  <c r="N29" i="4"/>
  <c r="N36" i="4" s="1"/>
  <c r="N28" i="4"/>
  <c r="Q34" i="4"/>
  <c r="Q28" i="4"/>
  <c r="Q29" i="4"/>
  <c r="Q36" i="4" s="1"/>
  <c r="N81" i="9"/>
  <c r="C32" i="1"/>
  <c r="E32" i="1"/>
  <c r="E33" i="1" s="1"/>
  <c r="E25" i="1"/>
  <c r="J34" i="4"/>
  <c r="J29" i="4"/>
  <c r="J36" i="4" s="1"/>
  <c r="J28" i="4"/>
  <c r="V34" i="4"/>
  <c r="V29" i="4"/>
  <c r="V36" i="4" s="1"/>
  <c r="V28" i="4"/>
  <c r="D36" i="4"/>
  <c r="I34" i="4"/>
  <c r="I28" i="4"/>
  <c r="I29" i="4"/>
  <c r="I36" i="4" s="1"/>
  <c r="K34" i="4"/>
  <c r="K28" i="4"/>
  <c r="K29" i="4"/>
  <c r="K36" i="4" s="1"/>
  <c r="X34" i="4"/>
  <c r="X28" i="4"/>
  <c r="X29" i="4"/>
  <c r="X36" i="4" s="1"/>
  <c r="U34" i="4"/>
  <c r="U29" i="4"/>
  <c r="U36" i="4" s="1"/>
  <c r="U28" i="4"/>
  <c r="S34" i="4"/>
  <c r="S28" i="4"/>
  <c r="C28" i="4" s="1"/>
  <c r="C35" i="4" s="1"/>
  <c r="S29" i="4"/>
  <c r="S36" i="4" s="1"/>
  <c r="J38" i="6"/>
  <c r="H39" i="9" s="1"/>
  <c r="C25" i="1"/>
  <c r="D35" i="4"/>
  <c r="D30" i="4"/>
  <c r="O38" i="9"/>
  <c r="L38" i="6" l="1"/>
  <c r="F39" i="6" s="1"/>
  <c r="G49" i="12"/>
  <c r="I49" i="12" s="1"/>
  <c r="M49" i="12" s="1"/>
  <c r="E50" i="12" s="1"/>
  <c r="I30" i="4"/>
  <c r="I35" i="4"/>
  <c r="I37" i="4" s="1"/>
  <c r="V30" i="4"/>
  <c r="V35" i="4"/>
  <c r="V37" i="4" s="1"/>
  <c r="C33" i="1"/>
  <c r="D28" i="1"/>
  <c r="E28" i="1"/>
  <c r="E29" i="1" s="1"/>
  <c r="F28" i="1"/>
  <c r="F29" i="1" s="1"/>
  <c r="Q30" i="4"/>
  <c r="Q35" i="4"/>
  <c r="Q37" i="4" s="1"/>
  <c r="Z30" i="4"/>
  <c r="Z35" i="4"/>
  <c r="Z37" i="4" s="1"/>
  <c r="G35" i="4"/>
  <c r="G37" i="4" s="1"/>
  <c r="G30" i="4"/>
  <c r="L35" i="4"/>
  <c r="L37" i="4" s="1"/>
  <c r="L30" i="4"/>
  <c r="P35" i="4"/>
  <c r="P37" i="4" s="1"/>
  <c r="P30" i="4"/>
  <c r="H35" i="4"/>
  <c r="H37" i="4" s="1"/>
  <c r="H30" i="4"/>
  <c r="K35" i="4"/>
  <c r="K37" i="4" s="1"/>
  <c r="K30" i="4"/>
  <c r="T35" i="4"/>
  <c r="T37" i="4" s="1"/>
  <c r="T30" i="4"/>
  <c r="W35" i="4"/>
  <c r="W37" i="4" s="1"/>
  <c r="W30" i="4"/>
  <c r="Y30" i="4"/>
  <c r="Y35" i="4"/>
  <c r="Y37" i="4" s="1"/>
  <c r="AA35" i="4"/>
  <c r="AA37" i="4" s="1"/>
  <c r="AA30" i="4"/>
  <c r="R30" i="4"/>
  <c r="R35" i="4"/>
  <c r="R37" i="4" s="1"/>
  <c r="T38" i="9"/>
  <c r="F39" i="9"/>
  <c r="O39" i="9" s="1"/>
  <c r="S35" i="4"/>
  <c r="S37" i="4" s="1"/>
  <c r="S30" i="4"/>
  <c r="J39" i="6"/>
  <c r="H40" i="9" s="1"/>
  <c r="U30" i="4"/>
  <c r="U35" i="4"/>
  <c r="U37" i="4" s="1"/>
  <c r="X35" i="4"/>
  <c r="X37" i="4" s="1"/>
  <c r="X30" i="4"/>
  <c r="N82" i="9"/>
  <c r="N30" i="4"/>
  <c r="N35" i="4"/>
  <c r="N37" i="4" s="1"/>
  <c r="M30" i="4"/>
  <c r="M35" i="4"/>
  <c r="M37" i="4" s="1"/>
  <c r="D37" i="4"/>
  <c r="C29" i="4"/>
  <c r="C36" i="4" s="1"/>
  <c r="C37" i="4" s="1"/>
  <c r="J30" i="4"/>
  <c r="J35" i="4"/>
  <c r="J37" i="4" s="1"/>
  <c r="E55" i="8"/>
  <c r="Q54" i="8"/>
  <c r="L82" i="9" s="1"/>
  <c r="O35" i="4"/>
  <c r="O37" i="4" s="1"/>
  <c r="O30" i="4"/>
  <c r="F30" i="4"/>
  <c r="C30" i="4" s="1"/>
  <c r="F35" i="4"/>
  <c r="F37" i="4" s="1"/>
  <c r="G50" i="12" l="1"/>
  <c r="I50" i="12" s="1"/>
  <c r="M50" i="12" s="1"/>
  <c r="E51" i="12" s="1"/>
  <c r="E56" i="8"/>
  <c r="Q55" i="8"/>
  <c r="L83" i="9" s="1"/>
  <c r="N83" i="9"/>
  <c r="L39" i="6"/>
  <c r="F40" i="6" s="1"/>
  <c r="F40" i="9"/>
  <c r="O40" i="9" s="1"/>
  <c r="T39" i="9"/>
  <c r="D29" i="1"/>
  <c r="C29" i="1" s="1"/>
  <c r="C28" i="1"/>
  <c r="G51" i="12" l="1"/>
  <c r="I51" i="12" s="1"/>
  <c r="M51" i="12" s="1"/>
  <c r="F41" i="9"/>
  <c r="T40" i="9"/>
  <c r="J40" i="6"/>
  <c r="H41" i="9" s="1"/>
  <c r="Q56" i="8"/>
  <c r="L84" i="9" s="1"/>
  <c r="E57" i="8"/>
  <c r="N84" i="9"/>
  <c r="E58" i="8" l="1"/>
  <c r="Q57" i="8"/>
  <c r="L85" i="9" s="1"/>
  <c r="O41" i="9"/>
  <c r="N85" i="9"/>
  <c r="L40" i="6"/>
  <c r="F41" i="6" s="1"/>
  <c r="N86" i="9" l="1"/>
  <c r="T41" i="9"/>
  <c r="F42" i="9"/>
  <c r="J41" i="6"/>
  <c r="H42" i="9" s="1"/>
  <c r="E59" i="8"/>
  <c r="Q58" i="8"/>
  <c r="L86" i="9" s="1"/>
  <c r="O42" i="9" l="1"/>
  <c r="T42" i="9" s="1"/>
  <c r="E60" i="8"/>
  <c r="Q59" i="8"/>
  <c r="L87" i="9" s="1"/>
  <c r="N87" i="9"/>
  <c r="L41" i="6"/>
  <c r="F42" i="6" s="1"/>
  <c r="F43" i="9" l="1"/>
  <c r="J42" i="6"/>
  <c r="H43" i="9" s="1"/>
  <c r="N88" i="9"/>
  <c r="Q60" i="8"/>
  <c r="L88" i="9" s="1"/>
  <c r="E61" i="8"/>
  <c r="O43" i="9" l="1"/>
  <c r="F44" i="9" s="1"/>
  <c r="N89" i="9"/>
  <c r="E62" i="8"/>
  <c r="Q61" i="8"/>
  <c r="L89" i="9" s="1"/>
  <c r="L42" i="6"/>
  <c r="F43" i="6" s="1"/>
  <c r="T43" i="9" l="1"/>
  <c r="J43" i="6"/>
  <c r="H44" i="9" s="1"/>
  <c r="O44" i="9" s="1"/>
  <c r="N90" i="9"/>
  <c r="E63" i="8"/>
  <c r="Q62" i="8"/>
  <c r="L90" i="9" s="1"/>
  <c r="F45" i="9" l="1"/>
  <c r="T44" i="9"/>
  <c r="E64" i="8"/>
  <c r="Q63" i="8"/>
  <c r="L91" i="9" s="1"/>
  <c r="N91" i="9"/>
  <c r="L43" i="6"/>
  <c r="F44" i="6" s="1"/>
  <c r="J44" i="6" l="1"/>
  <c r="H45" i="9" s="1"/>
  <c r="O45" i="9" s="1"/>
  <c r="Q64" i="8"/>
  <c r="L92" i="9" s="1"/>
  <c r="E65" i="8"/>
  <c r="N92" i="9"/>
  <c r="T45" i="9" l="1"/>
  <c r="F46" i="9"/>
  <c r="E66" i="8"/>
  <c r="Q65" i="8"/>
  <c r="L93" i="9" s="1"/>
  <c r="N93" i="9"/>
  <c r="L44" i="6"/>
  <c r="F45" i="6" s="1"/>
  <c r="J45" i="6" l="1"/>
  <c r="H46" i="9" s="1"/>
  <c r="O46" i="9" s="1"/>
  <c r="E67" i="8"/>
  <c r="Q66" i="8"/>
  <c r="L94" i="9" s="1"/>
  <c r="N94" i="9"/>
  <c r="T46" i="9" l="1"/>
  <c r="F47" i="9"/>
  <c r="N95" i="9"/>
  <c r="E68" i="8"/>
  <c r="Q67" i="8"/>
  <c r="L95" i="9" s="1"/>
  <c r="L45" i="6"/>
  <c r="F46" i="6" s="1"/>
  <c r="J46" i="6" l="1"/>
  <c r="H47" i="9" s="1"/>
  <c r="O47" i="9" s="1"/>
  <c r="N96" i="9"/>
  <c r="Q68" i="8"/>
  <c r="L96" i="9" s="1"/>
  <c r="E69" i="8"/>
  <c r="F48" i="9" l="1"/>
  <c r="T47" i="9"/>
  <c r="E70" i="8"/>
  <c r="Q69" i="8"/>
  <c r="L97" i="9" s="1"/>
  <c r="L46" i="6"/>
  <c r="F47" i="6" s="1"/>
  <c r="N97" i="9"/>
  <c r="E71" i="8" l="1"/>
  <c r="Q70" i="8"/>
  <c r="L98" i="9" s="1"/>
  <c r="N98" i="9"/>
  <c r="J47" i="6"/>
  <c r="H48" i="9" s="1"/>
  <c r="O48" i="9" s="1"/>
  <c r="F49" i="9" l="1"/>
  <c r="T48" i="9"/>
  <c r="N99" i="9"/>
  <c r="L47" i="6"/>
  <c r="F48" i="6" s="1"/>
  <c r="E72" i="8"/>
  <c r="Q71" i="8"/>
  <c r="L99" i="9" s="1"/>
  <c r="N100" i="9" l="1"/>
  <c r="Q72" i="8"/>
  <c r="L100" i="9" s="1"/>
  <c r="E73" i="8"/>
  <c r="J48" i="6"/>
  <c r="H49" i="9" s="1"/>
  <c r="O49" i="9" s="1"/>
  <c r="T49" i="9" l="1"/>
  <c r="F50" i="9"/>
  <c r="E74" i="8"/>
  <c r="Q73" i="8"/>
  <c r="L101" i="9" s="1"/>
  <c r="N101" i="9"/>
  <c r="L48" i="6"/>
  <c r="F49" i="6" s="1"/>
  <c r="E75" i="8" l="1"/>
  <c r="Q74" i="8"/>
  <c r="L102" i="9" s="1"/>
  <c r="J49" i="6"/>
  <c r="H50" i="9" s="1"/>
  <c r="O50" i="9" s="1"/>
  <c r="N102" i="9"/>
  <c r="F51" i="9" l="1"/>
  <c r="T50" i="9"/>
  <c r="N103" i="9"/>
  <c r="L49" i="6"/>
  <c r="E76" i="8"/>
  <c r="Q75" i="8"/>
  <c r="L103" i="9" s="1"/>
  <c r="N104" i="9" l="1"/>
  <c r="Q76" i="8"/>
  <c r="L104" i="9" s="1"/>
  <c r="E77" i="8"/>
  <c r="H51" i="9"/>
  <c r="E78" i="8" l="1"/>
  <c r="Q77" i="8"/>
  <c r="L105" i="9" s="1"/>
  <c r="N105" i="9"/>
  <c r="S51" i="9"/>
  <c r="S25" i="9" s="1"/>
  <c r="O24" i="9" s="1"/>
  <c r="J31" i="10" s="1"/>
  <c r="J32" i="10" s="1"/>
  <c r="J51" i="9"/>
  <c r="O51" i="9" s="1"/>
  <c r="N106" i="9" l="1"/>
  <c r="U51" i="9"/>
  <c r="U25" i="9" s="1"/>
  <c r="O23" i="9" s="1"/>
  <c r="J24" i="10" s="1"/>
  <c r="F52" i="9"/>
  <c r="T51" i="9"/>
  <c r="E79" i="8"/>
  <c r="Q78" i="8"/>
  <c r="L106" i="9" s="1"/>
  <c r="E80" i="8" l="1"/>
  <c r="Q79" i="8"/>
  <c r="L107" i="9" s="1"/>
  <c r="N107" i="9"/>
  <c r="J25" i="10"/>
  <c r="J26" i="10" s="1"/>
  <c r="J34" i="10" s="1"/>
  <c r="H52" i="9"/>
  <c r="S52" i="9" l="1"/>
  <c r="J52" i="9"/>
  <c r="O52" i="9" s="1"/>
  <c r="N108" i="9"/>
  <c r="Q80" i="8"/>
  <c r="L108" i="9" s="1"/>
  <c r="E81" i="8"/>
  <c r="N109" i="9" l="1"/>
  <c r="F53" i="9"/>
  <c r="T52" i="9"/>
  <c r="U52" i="9"/>
  <c r="E82" i="8"/>
  <c r="Q81" i="8"/>
  <c r="L109" i="9" s="1"/>
  <c r="H53" i="9" l="1"/>
  <c r="E83" i="8"/>
  <c r="Q82" i="8"/>
  <c r="L110" i="9" s="1"/>
  <c r="N110" i="9"/>
  <c r="E84" i="8" l="1"/>
  <c r="Q83" i="8"/>
  <c r="L111" i="9" s="1"/>
  <c r="N111" i="9"/>
  <c r="S53" i="9"/>
  <c r="J53" i="9"/>
  <c r="O53" i="9" s="1"/>
  <c r="N112" i="9" l="1"/>
  <c r="U53" i="9"/>
  <c r="F54" i="9"/>
  <c r="T53" i="9"/>
  <c r="Q84" i="8"/>
  <c r="L112" i="9" s="1"/>
  <c r="E85" i="8"/>
  <c r="H54" i="9" l="1"/>
  <c r="N113" i="9"/>
  <c r="E86" i="8"/>
  <c r="Q85" i="8"/>
  <c r="L113" i="9" s="1"/>
  <c r="N114" i="9" l="1"/>
  <c r="S54" i="9"/>
  <c r="J54" i="9"/>
  <c r="O54" i="9" s="1"/>
  <c r="E87" i="8"/>
  <c r="Q86" i="8"/>
  <c r="L114" i="9" s="1"/>
  <c r="T54" i="9" l="1"/>
  <c r="F55" i="9"/>
  <c r="U54" i="9"/>
  <c r="N115" i="9"/>
  <c r="E88" i="8"/>
  <c r="Q87" i="8"/>
  <c r="L115" i="9" s="1"/>
  <c r="N116" i="9" l="1"/>
  <c r="Q88" i="8"/>
  <c r="L116" i="9" s="1"/>
  <c r="E89" i="8"/>
  <c r="H55" i="9"/>
  <c r="S55" i="9" l="1"/>
  <c r="J55" i="9"/>
  <c r="O55" i="9" s="1"/>
  <c r="N117" i="9"/>
  <c r="E90" i="8"/>
  <c r="Q89" i="8"/>
  <c r="L117" i="9" s="1"/>
  <c r="N118" i="9" l="1"/>
  <c r="U55" i="9"/>
  <c r="T55" i="9"/>
  <c r="F56" i="9"/>
  <c r="E91" i="8"/>
  <c r="Q90" i="8"/>
  <c r="L118" i="9" s="1"/>
  <c r="E92" i="8" l="1"/>
  <c r="Q91" i="8"/>
  <c r="L119" i="9" s="1"/>
  <c r="N119" i="9"/>
  <c r="H56" i="9"/>
  <c r="N120" i="9" l="1"/>
  <c r="S56" i="9"/>
  <c r="J56" i="9"/>
  <c r="O56" i="9" s="1"/>
  <c r="Q92" i="8"/>
  <c r="L120" i="9" s="1"/>
  <c r="E93" i="8"/>
  <c r="F57" i="9" l="1"/>
  <c r="T56" i="9"/>
  <c r="U56" i="9"/>
  <c r="E94" i="8"/>
  <c r="Q93" i="8"/>
  <c r="L121" i="9" s="1"/>
  <c r="N121" i="9"/>
  <c r="N122" i="9" l="1"/>
  <c r="E95" i="8"/>
  <c r="Q94" i="8"/>
  <c r="L122" i="9" s="1"/>
  <c r="H57" i="9"/>
  <c r="E96" i="8" l="1"/>
  <c r="Q95" i="8"/>
  <c r="L123" i="9" s="1"/>
  <c r="S57" i="9"/>
  <c r="J57" i="9"/>
  <c r="O57" i="9" s="1"/>
  <c r="N123" i="9"/>
  <c r="N124" i="9" l="1"/>
  <c r="U57" i="9"/>
  <c r="F58" i="9"/>
  <c r="T57" i="9"/>
  <c r="Q96" i="8"/>
  <c r="L124" i="9" s="1"/>
  <c r="E97" i="8"/>
  <c r="E98" i="8" l="1"/>
  <c r="Q97" i="8"/>
  <c r="L125" i="9" s="1"/>
  <c r="N125" i="9"/>
  <c r="H58" i="9"/>
  <c r="S58" i="9" l="1"/>
  <c r="J58" i="9"/>
  <c r="O58" i="9" s="1"/>
  <c r="N126" i="9"/>
  <c r="E99" i="8"/>
  <c r="Q98" i="8"/>
  <c r="L126" i="9" s="1"/>
  <c r="N127" i="9" l="1"/>
  <c r="T58" i="9"/>
  <c r="F59" i="9"/>
  <c r="U58" i="9"/>
  <c r="E100" i="8"/>
  <c r="Q99" i="8"/>
  <c r="L127" i="9" s="1"/>
  <c r="H59" i="9" l="1"/>
  <c r="Q100" i="8"/>
  <c r="L128" i="9" s="1"/>
  <c r="E101" i="8"/>
  <c r="N128" i="9"/>
  <c r="N129" i="9" l="1"/>
  <c r="S59" i="9"/>
  <c r="J59" i="9"/>
  <c r="O59" i="9" s="1"/>
  <c r="E102" i="8"/>
  <c r="Q101" i="8"/>
  <c r="L129" i="9" s="1"/>
  <c r="U59" i="9" l="1"/>
  <c r="F60" i="9"/>
  <c r="T59" i="9"/>
  <c r="N130" i="9"/>
  <c r="E103" i="8"/>
  <c r="Q102" i="8"/>
  <c r="L130" i="9" s="1"/>
  <c r="N131" i="9" l="1"/>
  <c r="E104" i="8"/>
  <c r="Q103" i="8"/>
  <c r="L131" i="9" s="1"/>
  <c r="H60" i="9"/>
  <c r="Q104" i="8" l="1"/>
  <c r="L132" i="9" s="1"/>
  <c r="E105" i="8"/>
  <c r="S60" i="9"/>
  <c r="J60" i="9"/>
  <c r="O60" i="9" s="1"/>
  <c r="N132" i="9"/>
  <c r="F61" i="9" l="1"/>
  <c r="T60" i="9"/>
  <c r="U60" i="9"/>
  <c r="N133" i="9"/>
  <c r="E106" i="8"/>
  <c r="Q105" i="8"/>
  <c r="L133" i="9" s="1"/>
  <c r="E107" i="8" l="1"/>
  <c r="Q106" i="8"/>
  <c r="L134" i="9" s="1"/>
  <c r="N134" i="9"/>
  <c r="H61" i="9"/>
  <c r="N135" i="9" l="1"/>
  <c r="S61" i="9"/>
  <c r="J61" i="9"/>
  <c r="O61" i="9" s="1"/>
  <c r="E108" i="8"/>
  <c r="Q107" i="8"/>
  <c r="L135" i="9" s="1"/>
  <c r="U61" i="9" l="1"/>
  <c r="F62" i="9"/>
  <c r="T61" i="9"/>
  <c r="Q108" i="8"/>
  <c r="L136" i="9" s="1"/>
  <c r="E109" i="8"/>
  <c r="N136" i="9"/>
  <c r="N137" i="9" l="1"/>
  <c r="H62" i="9"/>
  <c r="E110" i="8"/>
  <c r="Q109" i="8"/>
  <c r="L137" i="9" s="1"/>
  <c r="N138" i="9" l="1"/>
  <c r="S62" i="9"/>
  <c r="J62" i="9"/>
  <c r="O62" i="9" s="1"/>
  <c r="E111" i="8"/>
  <c r="Q110" i="8"/>
  <c r="L138" i="9" s="1"/>
  <c r="T62" i="9" l="1"/>
  <c r="F63" i="9"/>
  <c r="U62" i="9"/>
  <c r="N139" i="9"/>
  <c r="E112" i="8"/>
  <c r="Q111" i="8"/>
  <c r="L139" i="9" s="1"/>
  <c r="N140" i="9" l="1"/>
  <c r="Q112" i="8"/>
  <c r="L140" i="9" s="1"/>
  <c r="E113" i="8"/>
  <c r="H63" i="9"/>
  <c r="E114" i="8" l="1"/>
  <c r="Q113" i="8"/>
  <c r="L141" i="9" s="1"/>
  <c r="S63" i="9"/>
  <c r="J63" i="9"/>
  <c r="O63" i="9" s="1"/>
  <c r="N141" i="9"/>
  <c r="U63" i="9" l="1"/>
  <c r="T63" i="9"/>
  <c r="F64" i="9"/>
  <c r="N142" i="9"/>
  <c r="E115" i="8"/>
  <c r="Q114" i="8"/>
  <c r="L142" i="9" s="1"/>
  <c r="E116" i="8" l="1"/>
  <c r="Q115" i="8"/>
  <c r="L143" i="9" s="1"/>
  <c r="H64" i="9"/>
  <c r="N143" i="9"/>
  <c r="S64" i="9" l="1"/>
  <c r="J64" i="9"/>
  <c r="O64" i="9" s="1"/>
  <c r="N144" i="9"/>
  <c r="Q116" i="8"/>
  <c r="L144" i="9" s="1"/>
  <c r="E117" i="8"/>
  <c r="E118" i="8" l="1"/>
  <c r="Q117" i="8"/>
  <c r="L145" i="9" s="1"/>
  <c r="N145" i="9"/>
  <c r="F65" i="9"/>
  <c r="T64" i="9"/>
  <c r="U64" i="9"/>
  <c r="N146" i="9" l="1"/>
  <c r="H65" i="9"/>
  <c r="E119" i="8"/>
  <c r="Q118" i="8"/>
  <c r="L146" i="9" s="1"/>
  <c r="S65" i="9" l="1"/>
  <c r="J65" i="9"/>
  <c r="O65" i="9" s="1"/>
  <c r="N147" i="9"/>
  <c r="E120" i="8"/>
  <c r="Q119" i="8"/>
  <c r="L147" i="9" s="1"/>
  <c r="U65" i="9" l="1"/>
  <c r="F66" i="9"/>
  <c r="T65" i="9"/>
  <c r="Q120" i="8"/>
  <c r="L148" i="9" s="1"/>
  <c r="E121" i="8"/>
  <c r="N148" i="9"/>
  <c r="N149" i="9" l="1"/>
  <c r="H66" i="9"/>
  <c r="E122" i="8"/>
  <c r="Q121" i="8"/>
  <c r="L149" i="9" s="1"/>
  <c r="S66" i="9" l="1"/>
  <c r="J66" i="9"/>
  <c r="O66" i="9" s="1"/>
  <c r="N150" i="9"/>
  <c r="E123" i="8"/>
  <c r="Q122" i="8"/>
  <c r="L150" i="9" s="1"/>
  <c r="N151" i="9" l="1"/>
  <c r="T66" i="9"/>
  <c r="F67" i="9"/>
  <c r="U66" i="9"/>
  <c r="E124" i="8"/>
  <c r="Q123" i="8"/>
  <c r="L151" i="9" s="1"/>
  <c r="H67" i="9" l="1"/>
  <c r="Q124" i="8"/>
  <c r="L152" i="9" s="1"/>
  <c r="E125" i="8"/>
  <c r="N152" i="9"/>
  <c r="S67" i="9" l="1"/>
  <c r="J67" i="9"/>
  <c r="O67" i="9" s="1"/>
  <c r="E126" i="8"/>
  <c r="Q125" i="8"/>
  <c r="L153" i="9" s="1"/>
  <c r="N153" i="9"/>
  <c r="N154" i="9" l="1"/>
  <c r="E127" i="8"/>
  <c r="Q126" i="8"/>
  <c r="L154" i="9" s="1"/>
  <c r="U67" i="9"/>
  <c r="F68" i="9"/>
  <c r="T67" i="9"/>
  <c r="E128" i="8" l="1"/>
  <c r="Q127" i="8"/>
  <c r="L155" i="9" s="1"/>
  <c r="H68" i="9"/>
  <c r="N155" i="9"/>
  <c r="S68" i="9" l="1"/>
  <c r="J68" i="9"/>
  <c r="O68" i="9" s="1"/>
  <c r="N156" i="9"/>
  <c r="Q128" i="8"/>
  <c r="L156" i="9" s="1"/>
  <c r="E129" i="8"/>
  <c r="E130" i="8" l="1"/>
  <c r="Q129" i="8"/>
  <c r="L157" i="9" s="1"/>
  <c r="N157" i="9"/>
  <c r="F69" i="9"/>
  <c r="T68" i="9"/>
  <c r="U68" i="9"/>
  <c r="N158" i="9" l="1"/>
  <c r="H69" i="9"/>
  <c r="E131" i="8"/>
  <c r="Q130" i="8"/>
  <c r="L158" i="9" s="1"/>
  <c r="S69" i="9" l="1"/>
  <c r="J69" i="9"/>
  <c r="O69" i="9" s="1"/>
  <c r="N159" i="9"/>
  <c r="E132" i="8"/>
  <c r="Q131" i="8"/>
  <c r="L159" i="9" s="1"/>
  <c r="N160" i="9" l="1"/>
  <c r="U69" i="9"/>
  <c r="F70" i="9"/>
  <c r="T69" i="9"/>
  <c r="Q132" i="8"/>
  <c r="L160" i="9" s="1"/>
  <c r="E133" i="8"/>
  <c r="E134" i="8" l="1"/>
  <c r="Q133" i="8"/>
  <c r="L161" i="9" s="1"/>
  <c r="H70" i="9"/>
  <c r="N161" i="9"/>
  <c r="S70" i="9" l="1"/>
  <c r="J70" i="9"/>
  <c r="O70" i="9" s="1"/>
  <c r="N162" i="9"/>
  <c r="E135" i="8"/>
  <c r="Q134" i="8"/>
  <c r="L162" i="9" s="1"/>
  <c r="T70" i="9" l="1"/>
  <c r="F71" i="9"/>
  <c r="U70" i="9"/>
  <c r="N163" i="9"/>
  <c r="E136" i="8"/>
  <c r="Q135" i="8"/>
  <c r="L163" i="9" s="1"/>
  <c r="Q136" i="8" l="1"/>
  <c r="L164" i="9" s="1"/>
  <c r="E137" i="8"/>
  <c r="H71" i="9"/>
  <c r="N164" i="9"/>
  <c r="S71" i="9" l="1"/>
  <c r="J71" i="9"/>
  <c r="O71" i="9" s="1"/>
  <c r="E138" i="8"/>
  <c r="Q137" i="8"/>
  <c r="L165" i="9" s="1"/>
  <c r="N165" i="9"/>
  <c r="E139" i="8" l="1"/>
  <c r="Q138" i="8"/>
  <c r="L166" i="9" s="1"/>
  <c r="U71" i="9"/>
  <c r="T71" i="9"/>
  <c r="F72" i="9"/>
  <c r="N166" i="9"/>
  <c r="N167" i="9" l="1"/>
  <c r="H72" i="9"/>
  <c r="E140" i="8"/>
  <c r="Q139" i="8"/>
  <c r="L167" i="9" s="1"/>
  <c r="S72" i="9" l="1"/>
  <c r="J72" i="9"/>
  <c r="O72" i="9" s="1"/>
  <c r="N168" i="9"/>
  <c r="Q140" i="8"/>
  <c r="L168" i="9" s="1"/>
  <c r="E141" i="8"/>
  <c r="E142" i="8" l="1"/>
  <c r="Q141" i="8"/>
  <c r="L169" i="9" s="1"/>
  <c r="N169" i="9"/>
  <c r="F73" i="9"/>
  <c r="T72" i="9"/>
  <c r="U72" i="9"/>
  <c r="N170" i="9" l="1"/>
  <c r="H73" i="9"/>
  <c r="E143" i="8"/>
  <c r="Q142" i="8"/>
  <c r="L170" i="9" s="1"/>
  <c r="S73" i="9" l="1"/>
  <c r="J73" i="9"/>
  <c r="O73" i="9" s="1"/>
  <c r="N171" i="9"/>
  <c r="E144" i="8"/>
  <c r="Q143" i="8"/>
  <c r="L171" i="9" s="1"/>
  <c r="N172" i="9" l="1"/>
  <c r="U73" i="9"/>
  <c r="F74" i="9"/>
  <c r="T73" i="9"/>
  <c r="Q144" i="8"/>
  <c r="L172" i="9" s="1"/>
  <c r="E145" i="8"/>
  <c r="H74" i="9" l="1"/>
  <c r="N173" i="9"/>
  <c r="E146" i="8"/>
  <c r="Q145" i="8"/>
  <c r="L173" i="9" s="1"/>
  <c r="S74" i="9" l="1"/>
  <c r="J74" i="9"/>
  <c r="O74" i="9" s="1"/>
  <c r="E147" i="8"/>
  <c r="Q146" i="8"/>
  <c r="L174" i="9" s="1"/>
  <c r="N174" i="9"/>
  <c r="E148" i="8" l="1"/>
  <c r="Q147" i="8"/>
  <c r="L175" i="9" s="1"/>
  <c r="N175" i="9"/>
  <c r="T74" i="9"/>
  <c r="F75" i="9"/>
  <c r="U74" i="9"/>
  <c r="H75" i="9" l="1"/>
  <c r="N176" i="9"/>
  <c r="E149" i="8"/>
  <c r="Q148" i="8"/>
  <c r="L176" i="9" s="1"/>
  <c r="N177" i="9" l="1"/>
  <c r="Q149" i="8"/>
  <c r="L177" i="9" s="1"/>
  <c r="E150" i="8"/>
  <c r="S75" i="9"/>
  <c r="J75" i="9"/>
  <c r="O75" i="9" s="1"/>
  <c r="E151" i="8" l="1"/>
  <c r="Q150" i="8"/>
  <c r="L178" i="9" s="1"/>
  <c r="U75" i="9"/>
  <c r="F76" i="9"/>
  <c r="T75" i="9"/>
  <c r="N178" i="9"/>
  <c r="H76" i="9" l="1"/>
  <c r="N179" i="9"/>
  <c r="E152" i="8"/>
  <c r="Q151" i="8"/>
  <c r="L179" i="9" s="1"/>
  <c r="N180" i="9" l="1"/>
  <c r="S76" i="9"/>
  <c r="J76" i="9"/>
  <c r="O76" i="9" s="1"/>
  <c r="Q152" i="8"/>
  <c r="L180" i="9" s="1"/>
  <c r="E153" i="8"/>
  <c r="F77" i="9" l="1"/>
  <c r="T76" i="9"/>
  <c r="U76" i="9"/>
  <c r="E154" i="8"/>
  <c r="Q153" i="8"/>
  <c r="L181" i="9" s="1"/>
  <c r="N181" i="9"/>
  <c r="N182" i="9" l="1"/>
  <c r="E155" i="8"/>
  <c r="Q154" i="8"/>
  <c r="L182" i="9" s="1"/>
  <c r="H77" i="9"/>
  <c r="E156" i="8" l="1"/>
  <c r="Q155" i="8"/>
  <c r="L183" i="9" s="1"/>
  <c r="N183" i="9"/>
  <c r="S77" i="9"/>
  <c r="J77" i="9"/>
  <c r="O77" i="9" s="1"/>
  <c r="U77" i="9" l="1"/>
  <c r="F78" i="9"/>
  <c r="T77" i="9"/>
  <c r="N184" i="9"/>
  <c r="Q156" i="8"/>
  <c r="L184" i="9" s="1"/>
  <c r="E157" i="8"/>
  <c r="H78" i="9" l="1"/>
  <c r="E158" i="8"/>
  <c r="Q157" i="8"/>
  <c r="L185" i="9" s="1"/>
  <c r="N185" i="9"/>
  <c r="S78" i="9" l="1"/>
  <c r="J78" i="9"/>
  <c r="O78" i="9" s="1"/>
  <c r="E159" i="8"/>
  <c r="Q158" i="8"/>
  <c r="L186" i="9" s="1"/>
  <c r="N186" i="9"/>
  <c r="E160" i="8" l="1"/>
  <c r="Q159" i="8"/>
  <c r="L187" i="9" s="1"/>
  <c r="N187" i="9"/>
  <c r="T78" i="9"/>
  <c r="F79" i="9"/>
  <c r="U78" i="9"/>
  <c r="N188" i="9" l="1"/>
  <c r="H79" i="9"/>
  <c r="Q160" i="8"/>
  <c r="L188" i="9" s="1"/>
  <c r="E161" i="8"/>
  <c r="S79" i="9" l="1"/>
  <c r="J79" i="9"/>
  <c r="O79" i="9" s="1"/>
  <c r="E162" i="8"/>
  <c r="Q161" i="8"/>
  <c r="L189" i="9" s="1"/>
  <c r="N189" i="9"/>
  <c r="E163" i="8" l="1"/>
  <c r="Q162" i="8"/>
  <c r="L190" i="9" s="1"/>
  <c r="U79" i="9"/>
  <c r="T79" i="9"/>
  <c r="F80" i="9"/>
  <c r="N190" i="9"/>
  <c r="E164" i="8" l="1"/>
  <c r="Q163" i="8"/>
  <c r="L191" i="9" s="1"/>
  <c r="H80" i="9"/>
  <c r="N191" i="9"/>
  <c r="S80" i="9" l="1"/>
  <c r="J80" i="9"/>
  <c r="O80" i="9" s="1"/>
  <c r="N192" i="9"/>
  <c r="Q164" i="8"/>
  <c r="L192" i="9" s="1"/>
  <c r="E165" i="8"/>
  <c r="E166" i="8" l="1"/>
  <c r="Q165" i="8"/>
  <c r="L193" i="9" s="1"/>
  <c r="N193" i="9"/>
  <c r="F81" i="9"/>
  <c r="T80" i="9"/>
  <c r="U80" i="9"/>
  <c r="N194" i="9" l="1"/>
  <c r="H81" i="9"/>
  <c r="E167" i="8"/>
  <c r="Q166" i="8"/>
  <c r="L194" i="9" s="1"/>
  <c r="N195" i="9" l="1"/>
  <c r="S81" i="9"/>
  <c r="J81" i="9"/>
  <c r="O81" i="9" s="1"/>
  <c r="E168" i="8"/>
  <c r="Q167" i="8"/>
  <c r="L195" i="9" s="1"/>
  <c r="U81" i="9" l="1"/>
  <c r="F82" i="9"/>
  <c r="T81" i="9"/>
  <c r="N196" i="9"/>
  <c r="Q168" i="8"/>
  <c r="L196" i="9" s="1"/>
  <c r="E169" i="8"/>
  <c r="E170" i="8" l="1"/>
  <c r="Q169" i="8"/>
  <c r="L197" i="9" s="1"/>
  <c r="N197" i="9"/>
  <c r="H82" i="9"/>
  <c r="S82" i="9" l="1"/>
  <c r="J82" i="9"/>
  <c r="O82" i="9" s="1"/>
  <c r="N198" i="9"/>
  <c r="E171" i="8"/>
  <c r="Q170" i="8"/>
  <c r="L198" i="9" s="1"/>
  <c r="E172" i="8" l="1"/>
  <c r="Q171" i="8"/>
  <c r="L199" i="9" s="1"/>
  <c r="N199" i="9"/>
  <c r="T82" i="9"/>
  <c r="F83" i="9"/>
  <c r="U82" i="9"/>
  <c r="H83" i="9" l="1"/>
  <c r="N200" i="9"/>
  <c r="Q172" i="8"/>
  <c r="L200" i="9" s="1"/>
  <c r="E173" i="8"/>
  <c r="N201" i="9" l="1"/>
  <c r="E174" i="8"/>
  <c r="Q173" i="8"/>
  <c r="L201" i="9" s="1"/>
  <c r="S83" i="9"/>
  <c r="J83" i="9"/>
  <c r="O83" i="9" s="1"/>
  <c r="E175" i="8" l="1"/>
  <c r="Q174" i="8"/>
  <c r="L202" i="9" s="1"/>
  <c r="U83" i="9"/>
  <c r="F84" i="9"/>
  <c r="T83" i="9"/>
  <c r="N202" i="9"/>
  <c r="H84" i="9" l="1"/>
  <c r="N203" i="9"/>
  <c r="E176" i="8"/>
  <c r="Q175" i="8"/>
  <c r="L203" i="9" s="1"/>
  <c r="N204" i="9" l="1"/>
  <c r="S84" i="9"/>
  <c r="J84" i="9"/>
  <c r="O84" i="9" s="1"/>
  <c r="Q176" i="8"/>
  <c r="L204" i="9" s="1"/>
  <c r="E177" i="8"/>
  <c r="F85" i="9" l="1"/>
  <c r="T84" i="9"/>
  <c r="U84" i="9"/>
  <c r="E178" i="8"/>
  <c r="Q177" i="8"/>
  <c r="L205" i="9" s="1"/>
  <c r="N205" i="9"/>
  <c r="N206" i="9" l="1"/>
  <c r="E179" i="8"/>
  <c r="Q178" i="8"/>
  <c r="L206" i="9" s="1"/>
  <c r="H85" i="9"/>
  <c r="E180" i="8" l="1"/>
  <c r="Q179" i="8"/>
  <c r="L207" i="9" s="1"/>
  <c r="N207" i="9"/>
  <c r="S85" i="9"/>
  <c r="J85" i="9"/>
  <c r="O85" i="9" s="1"/>
  <c r="U85" i="9" l="1"/>
  <c r="F86" i="9"/>
  <c r="T85" i="9"/>
  <c r="N208" i="9"/>
  <c r="Q180" i="8"/>
  <c r="L208" i="9" s="1"/>
  <c r="E181" i="8"/>
  <c r="E182" i="8" l="1"/>
  <c r="Q181" i="8"/>
  <c r="L209" i="9" s="1"/>
  <c r="H86" i="9"/>
  <c r="N209" i="9"/>
  <c r="S86" i="9" l="1"/>
  <c r="J86" i="9"/>
  <c r="O86" i="9" s="1"/>
  <c r="N210" i="9"/>
  <c r="E183" i="8"/>
  <c r="Q182" i="8"/>
  <c r="L210" i="9" s="1"/>
  <c r="E184" i="8" l="1"/>
  <c r="Q183" i="8"/>
  <c r="L211" i="9" s="1"/>
  <c r="N211" i="9"/>
  <c r="T86" i="9"/>
  <c r="F87" i="9"/>
  <c r="U86" i="9"/>
  <c r="Q184" i="8" l="1"/>
  <c r="L212" i="9" s="1"/>
  <c r="E185" i="8"/>
  <c r="N212" i="9"/>
  <c r="H87" i="9"/>
  <c r="E186" i="8" l="1"/>
  <c r="Q185" i="8"/>
  <c r="L213" i="9" s="1"/>
  <c r="S87" i="9"/>
  <c r="J87" i="9"/>
  <c r="O87" i="9" s="1"/>
  <c r="N213" i="9"/>
  <c r="U87" i="9" l="1"/>
  <c r="T87" i="9"/>
  <c r="F88" i="9"/>
  <c r="N214" i="9"/>
  <c r="E187" i="8"/>
  <c r="Q186" i="8"/>
  <c r="L214" i="9" s="1"/>
  <c r="E188" i="8" l="1"/>
  <c r="Q187" i="8"/>
  <c r="L215" i="9" s="1"/>
  <c r="N215" i="9"/>
  <c r="H88" i="9"/>
  <c r="N216" i="9" l="1"/>
  <c r="S88" i="9"/>
  <c r="J88" i="9"/>
  <c r="O88" i="9" s="1"/>
  <c r="Q188" i="8"/>
  <c r="L216" i="9" s="1"/>
  <c r="E189" i="8"/>
  <c r="F89" i="9" l="1"/>
  <c r="T88" i="9"/>
  <c r="U88" i="9"/>
  <c r="E190" i="8"/>
  <c r="Q189" i="8"/>
  <c r="L217" i="9" s="1"/>
  <c r="N217" i="9"/>
  <c r="E191" i="8" l="1"/>
  <c r="Q190" i="8"/>
  <c r="L218" i="9" s="1"/>
  <c r="N218" i="9"/>
  <c r="H89" i="9"/>
  <c r="S89" i="9" l="1"/>
  <c r="J89" i="9"/>
  <c r="O89" i="9" s="1"/>
  <c r="N219" i="9"/>
  <c r="E192" i="8"/>
  <c r="Q191" i="8"/>
  <c r="L219" i="9" s="1"/>
  <c r="N220" i="9" l="1"/>
  <c r="U89" i="9"/>
  <c r="F90" i="9"/>
  <c r="T89" i="9"/>
  <c r="Q192" i="8"/>
  <c r="L220" i="9" s="1"/>
  <c r="E193" i="8"/>
  <c r="E194" i="8" l="1"/>
  <c r="Q193" i="8"/>
  <c r="L221" i="9" s="1"/>
  <c r="H90" i="9"/>
  <c r="N221" i="9"/>
  <c r="S90" i="9" l="1"/>
  <c r="J90" i="9"/>
  <c r="O90" i="9" s="1"/>
  <c r="N222" i="9"/>
  <c r="E195" i="8"/>
  <c r="Q194" i="8"/>
  <c r="L222" i="9" s="1"/>
  <c r="N223" i="9" l="1"/>
  <c r="T90" i="9"/>
  <c r="F91" i="9"/>
  <c r="U90" i="9"/>
  <c r="E196" i="8"/>
  <c r="Q195" i="8"/>
  <c r="L223" i="9" s="1"/>
  <c r="H91" i="9" l="1"/>
  <c r="Q196" i="8"/>
  <c r="L224" i="9" s="1"/>
  <c r="E197" i="8"/>
  <c r="N224" i="9"/>
  <c r="S91" i="9" l="1"/>
  <c r="J91" i="9"/>
  <c r="O91" i="9" s="1"/>
  <c r="E198" i="8"/>
  <c r="Q197" i="8"/>
  <c r="L225" i="9" s="1"/>
  <c r="N225" i="9"/>
  <c r="U91" i="9" l="1"/>
  <c r="F92" i="9"/>
  <c r="T91" i="9"/>
  <c r="E199" i="8"/>
  <c r="Q198" i="8"/>
  <c r="L226" i="9" s="1"/>
  <c r="N226" i="9"/>
  <c r="N227" i="9" l="1"/>
  <c r="H92" i="9"/>
  <c r="E200" i="8"/>
  <c r="Q199" i="8"/>
  <c r="L227" i="9" s="1"/>
  <c r="Q200" i="8" l="1"/>
  <c r="L228" i="9" s="1"/>
  <c r="E201" i="8"/>
  <c r="S92" i="9"/>
  <c r="J92" i="9"/>
  <c r="O92" i="9" s="1"/>
  <c r="N228" i="9"/>
  <c r="F93" i="9" l="1"/>
  <c r="T92" i="9"/>
  <c r="U92" i="9"/>
  <c r="N229" i="9"/>
  <c r="E202" i="8"/>
  <c r="Q201" i="8"/>
  <c r="L229" i="9" s="1"/>
  <c r="N230" i="9" l="1"/>
  <c r="E203" i="8"/>
  <c r="Q202" i="8"/>
  <c r="L230" i="9" s="1"/>
  <c r="H93" i="9"/>
  <c r="E204" i="8" l="1"/>
  <c r="Q203" i="8"/>
  <c r="L231" i="9" s="1"/>
  <c r="S93" i="9"/>
  <c r="J93" i="9"/>
  <c r="O93" i="9" s="1"/>
  <c r="N231" i="9"/>
  <c r="U93" i="9" l="1"/>
  <c r="F94" i="9"/>
  <c r="T93" i="9"/>
  <c r="N232" i="9"/>
  <c r="Q204" i="8"/>
  <c r="L232" i="9" s="1"/>
  <c r="E205" i="8"/>
  <c r="H94" i="9" l="1"/>
  <c r="E206" i="8"/>
  <c r="Q205" i="8"/>
  <c r="L233" i="9" s="1"/>
  <c r="N233" i="9"/>
  <c r="E207" i="8" l="1"/>
  <c r="Q206" i="8"/>
  <c r="L234" i="9" s="1"/>
  <c r="S94" i="9"/>
  <c r="J94" i="9"/>
  <c r="O94" i="9" s="1"/>
  <c r="N234" i="9"/>
  <c r="T94" i="9" l="1"/>
  <c r="F95" i="9"/>
  <c r="U94" i="9"/>
  <c r="N235" i="9"/>
  <c r="E208" i="8"/>
  <c r="Q207" i="8"/>
  <c r="L235" i="9" s="1"/>
  <c r="Q208" i="8" l="1"/>
  <c r="L236" i="9" s="1"/>
  <c r="E209" i="8"/>
  <c r="H95" i="9"/>
  <c r="N236" i="9"/>
  <c r="S95" i="9" l="1"/>
  <c r="J95" i="9"/>
  <c r="O95" i="9" s="1"/>
  <c r="N237" i="9"/>
  <c r="E210" i="8"/>
  <c r="Q209" i="8"/>
  <c r="L237" i="9" s="1"/>
  <c r="N238" i="9" l="1"/>
  <c r="U95" i="9"/>
  <c r="T95" i="9"/>
  <c r="F96" i="9"/>
  <c r="E211" i="8"/>
  <c r="Q210" i="8"/>
  <c r="L238" i="9" s="1"/>
  <c r="E212" i="8" l="1"/>
  <c r="Q211" i="8"/>
  <c r="L239" i="9" s="1"/>
  <c r="H96" i="9"/>
  <c r="N239" i="9"/>
  <c r="S96" i="9" l="1"/>
  <c r="J96" i="9"/>
  <c r="O96" i="9" s="1"/>
  <c r="N240" i="9"/>
  <c r="Q212" i="8"/>
  <c r="L240" i="9" s="1"/>
  <c r="E213" i="8"/>
  <c r="N241" i="9" l="1"/>
  <c r="F97" i="9"/>
  <c r="T96" i="9"/>
  <c r="U96" i="9"/>
  <c r="E214" i="8"/>
  <c r="Q213" i="8"/>
  <c r="L241" i="9" s="1"/>
  <c r="H97" i="9" l="1"/>
  <c r="E215" i="8"/>
  <c r="Q214" i="8"/>
  <c r="L242" i="9" s="1"/>
  <c r="N242" i="9"/>
  <c r="E216" i="8" l="1"/>
  <c r="Q215" i="8"/>
  <c r="L243" i="9" s="1"/>
  <c r="S97" i="9"/>
  <c r="J97" i="9"/>
  <c r="O97" i="9" s="1"/>
  <c r="N243" i="9"/>
  <c r="N244" i="9" l="1"/>
  <c r="U97" i="9"/>
  <c r="F98" i="9"/>
  <c r="T97" i="9"/>
  <c r="Q216" i="8"/>
  <c r="L244" i="9" s="1"/>
  <c r="E217" i="8"/>
  <c r="E218" i="8" l="1"/>
  <c r="Q217" i="8"/>
  <c r="L245" i="9" s="1"/>
  <c r="N245" i="9"/>
  <c r="H98" i="9"/>
  <c r="S98" i="9" l="1"/>
  <c r="J98" i="9"/>
  <c r="O98" i="9" s="1"/>
  <c r="N246" i="9"/>
  <c r="E219" i="8"/>
  <c r="Q218" i="8"/>
  <c r="L246" i="9" s="1"/>
  <c r="E220" i="8" l="1"/>
  <c r="Q219" i="8"/>
  <c r="L247" i="9" s="1"/>
  <c r="N247" i="9"/>
  <c r="T98" i="9"/>
  <c r="F99" i="9"/>
  <c r="U98" i="9"/>
  <c r="H99" i="9" l="1"/>
  <c r="N248" i="9"/>
  <c r="Q220" i="8"/>
  <c r="L248" i="9" s="1"/>
  <c r="E221" i="8"/>
  <c r="N249" i="9" l="1"/>
  <c r="S99" i="9"/>
  <c r="J99" i="9"/>
  <c r="O99" i="9" s="1"/>
  <c r="E222" i="8"/>
  <c r="Q221" i="8"/>
  <c r="L249" i="9" s="1"/>
  <c r="F100" i="9" l="1"/>
  <c r="T99" i="9"/>
  <c r="U99" i="9"/>
  <c r="N250" i="9"/>
  <c r="E223" i="8"/>
  <c r="Q222" i="8"/>
  <c r="L250" i="9" s="1"/>
  <c r="N251" i="9" l="1"/>
  <c r="E224" i="8"/>
  <c r="Q223" i="8"/>
  <c r="L251" i="9" s="1"/>
  <c r="H100" i="9"/>
  <c r="Q224" i="8" l="1"/>
  <c r="L252" i="9" s="1"/>
  <c r="E225" i="8"/>
  <c r="S100" i="9"/>
  <c r="J100" i="9"/>
  <c r="O100" i="9" s="1"/>
  <c r="N252" i="9"/>
  <c r="T100" i="9" l="1"/>
  <c r="F101" i="9"/>
  <c r="U100" i="9"/>
  <c r="N253" i="9"/>
  <c r="E226" i="8"/>
  <c r="Q225" i="8"/>
  <c r="L253" i="9" s="1"/>
  <c r="E227" i="8" l="1"/>
  <c r="Q226" i="8"/>
  <c r="L254" i="9" s="1"/>
  <c r="H101" i="9"/>
  <c r="N254" i="9"/>
  <c r="S101" i="9" l="1"/>
  <c r="J101" i="9"/>
  <c r="O101" i="9" s="1"/>
  <c r="N255" i="9"/>
  <c r="E228" i="8"/>
  <c r="Q227" i="8"/>
  <c r="L255" i="9" s="1"/>
  <c r="U101" i="9" l="1"/>
  <c r="T101" i="9"/>
  <c r="F102" i="9"/>
  <c r="N256" i="9"/>
  <c r="Q228" i="8"/>
  <c r="L256" i="9" s="1"/>
  <c r="E229" i="8"/>
  <c r="E230" i="8" l="1"/>
  <c r="Q229" i="8"/>
  <c r="L257" i="9" s="1"/>
  <c r="H102" i="9"/>
  <c r="N257" i="9"/>
  <c r="S102" i="9" l="1"/>
  <c r="J102" i="9"/>
  <c r="O102" i="9" s="1"/>
  <c r="N258" i="9"/>
  <c r="E231" i="8"/>
  <c r="Q230" i="8"/>
  <c r="L258" i="9" s="1"/>
  <c r="E232" i="8" l="1"/>
  <c r="Q231" i="8"/>
  <c r="L259" i="9" s="1"/>
  <c r="N259" i="9"/>
  <c r="F103" i="9"/>
  <c r="T102" i="9"/>
  <c r="U102" i="9"/>
  <c r="N260" i="9" l="1"/>
  <c r="H103" i="9"/>
  <c r="Q232" i="8"/>
  <c r="L260" i="9" s="1"/>
  <c r="E233" i="8"/>
  <c r="S103" i="9" l="1"/>
  <c r="J103" i="9"/>
  <c r="O103" i="9" s="1"/>
  <c r="E234" i="8"/>
  <c r="Q233" i="8"/>
  <c r="L261" i="9" s="1"/>
  <c r="N261" i="9"/>
  <c r="U103" i="9" l="1"/>
  <c r="F104" i="9"/>
  <c r="T103" i="9"/>
  <c r="E235" i="8"/>
  <c r="Q234" i="8"/>
  <c r="L262" i="9" s="1"/>
  <c r="N262" i="9"/>
  <c r="H104" i="9" l="1"/>
  <c r="E236" i="8"/>
  <c r="Q235" i="8"/>
  <c r="L263" i="9" s="1"/>
  <c r="N263" i="9"/>
  <c r="Q236" i="8" l="1"/>
  <c r="L264" i="9" s="1"/>
  <c r="E237" i="8"/>
  <c r="S104" i="9"/>
  <c r="J104" i="9"/>
  <c r="O104" i="9" s="1"/>
  <c r="N264" i="9"/>
  <c r="T104" i="9" l="1"/>
  <c r="F105" i="9"/>
  <c r="U104" i="9"/>
  <c r="N265" i="9"/>
  <c r="E238" i="8"/>
  <c r="Q237" i="8"/>
  <c r="L265" i="9" s="1"/>
  <c r="E239" i="8" l="1"/>
  <c r="Q238" i="8"/>
  <c r="L266" i="9" s="1"/>
  <c r="H105" i="9"/>
  <c r="N266" i="9"/>
  <c r="S105" i="9" l="1"/>
  <c r="J105" i="9"/>
  <c r="O105" i="9" s="1"/>
  <c r="N267" i="9"/>
  <c r="E240" i="8"/>
  <c r="Q239" i="8"/>
  <c r="L267" i="9" s="1"/>
  <c r="N268" i="9" l="1"/>
  <c r="F106" i="9"/>
  <c r="U105" i="9"/>
  <c r="T105" i="9"/>
  <c r="Q240" i="8"/>
  <c r="L268" i="9" s="1"/>
  <c r="E241" i="8"/>
  <c r="H106" i="9" l="1"/>
  <c r="E242" i="8"/>
  <c r="Q241" i="8"/>
  <c r="L269" i="9" s="1"/>
  <c r="N269" i="9"/>
  <c r="N270" i="9" l="1"/>
  <c r="E243" i="8"/>
  <c r="Q242" i="8"/>
  <c r="L270" i="9" s="1"/>
  <c r="S106" i="9"/>
  <c r="J106" i="9"/>
  <c r="O106" i="9" s="1"/>
  <c r="E244" i="8" l="1"/>
  <c r="Q243" i="8"/>
  <c r="L271" i="9" s="1"/>
  <c r="F107" i="9"/>
  <c r="U106" i="9"/>
  <c r="T106" i="9"/>
  <c r="N271" i="9"/>
  <c r="N272" i="9" l="1"/>
  <c r="H107" i="9"/>
  <c r="Q244" i="8"/>
  <c r="L272" i="9" s="1"/>
  <c r="E245" i="8"/>
  <c r="E246" i="8" l="1"/>
  <c r="Q245" i="8"/>
  <c r="L273" i="9" s="1"/>
  <c r="N273" i="9"/>
  <c r="S107" i="9"/>
  <c r="J107" i="9"/>
  <c r="O107" i="9" s="1"/>
  <c r="N274" i="9" l="1"/>
  <c r="U107" i="9"/>
  <c r="T107" i="9"/>
  <c r="F108" i="9"/>
  <c r="E247" i="8"/>
  <c r="Q246" i="8"/>
  <c r="L274" i="9" s="1"/>
  <c r="Q247" i="8" l="1"/>
  <c r="L275" i="9" s="1"/>
  <c r="E248" i="8"/>
  <c r="H108" i="9"/>
  <c r="N275" i="9"/>
  <c r="S108" i="9" l="1"/>
  <c r="J108" i="9"/>
  <c r="O108" i="9" s="1"/>
  <c r="N276" i="9"/>
  <c r="E249" i="8"/>
  <c r="Q248" i="8"/>
  <c r="L276" i="9" s="1"/>
  <c r="E250" i="8" l="1"/>
  <c r="Q249" i="8"/>
  <c r="L277" i="9" s="1"/>
  <c r="N277" i="9"/>
  <c r="T108" i="9"/>
  <c r="F109" i="9"/>
  <c r="U108" i="9"/>
  <c r="Q250" i="8" l="1"/>
  <c r="L278" i="9" s="1"/>
  <c r="E251" i="8"/>
  <c r="N278" i="9"/>
  <c r="H109" i="9"/>
  <c r="S109" i="9" l="1"/>
  <c r="J109" i="9"/>
  <c r="O109" i="9" s="1"/>
  <c r="N279" i="9"/>
  <c r="Q251" i="8"/>
  <c r="L279" i="9" s="1"/>
  <c r="E252" i="8"/>
  <c r="N280" i="9" l="1"/>
  <c r="F110" i="9"/>
  <c r="U109" i="9"/>
  <c r="T109" i="9"/>
  <c r="E253" i="8"/>
  <c r="Q252" i="8"/>
  <c r="L280" i="9" s="1"/>
  <c r="H110" i="9" l="1"/>
  <c r="E254" i="8"/>
  <c r="Q253" i="8"/>
  <c r="L281" i="9" s="1"/>
  <c r="N281" i="9"/>
  <c r="E255" i="8" l="1"/>
  <c r="Q254" i="8"/>
  <c r="L282" i="9" s="1"/>
  <c r="S110" i="9"/>
  <c r="J110" i="9"/>
  <c r="O110" i="9" s="1"/>
  <c r="N282" i="9"/>
  <c r="F111" i="9" l="1"/>
  <c r="U110" i="9"/>
  <c r="T110" i="9"/>
  <c r="N283" i="9"/>
  <c r="Q255" i="8"/>
  <c r="L283" i="9" s="1"/>
  <c r="E256" i="8"/>
  <c r="E257" i="8" l="1"/>
  <c r="Q256" i="8"/>
  <c r="L284" i="9" s="1"/>
  <c r="N284" i="9"/>
  <c r="H111" i="9"/>
  <c r="N285" i="9" l="1"/>
  <c r="S111" i="9"/>
  <c r="J111" i="9"/>
  <c r="O111" i="9" s="1"/>
  <c r="E258" i="8"/>
  <c r="Q257" i="8"/>
  <c r="L285" i="9" s="1"/>
  <c r="N286" i="9" l="1"/>
  <c r="U111" i="9"/>
  <c r="T111" i="9"/>
  <c r="F112" i="9"/>
  <c r="Q258" i="8"/>
  <c r="L286" i="9" s="1"/>
  <c r="E259" i="8"/>
  <c r="H112" i="9" l="1"/>
  <c r="N287" i="9"/>
  <c r="Q259" i="8"/>
  <c r="L287" i="9" s="1"/>
  <c r="E260" i="8"/>
  <c r="E261" i="8" l="1"/>
  <c r="Q260" i="8"/>
  <c r="L288" i="9" s="1"/>
  <c r="S112" i="9"/>
  <c r="J112" i="9"/>
  <c r="O112" i="9" s="1"/>
  <c r="N288" i="9"/>
  <c r="T112" i="9" l="1"/>
  <c r="F113" i="9"/>
  <c r="U112" i="9"/>
  <c r="N289" i="9"/>
  <c r="E262" i="8"/>
  <c r="Q261" i="8"/>
  <c r="L289" i="9" s="1"/>
  <c r="E263" i="8" l="1"/>
  <c r="Q262" i="8"/>
  <c r="L290" i="9" s="1"/>
  <c r="H113" i="9"/>
  <c r="N290" i="9"/>
  <c r="S113" i="9" l="1"/>
  <c r="J113" i="9"/>
  <c r="O113" i="9" s="1"/>
  <c r="N291" i="9"/>
  <c r="Q263" i="8"/>
  <c r="L291" i="9" s="1"/>
  <c r="E264" i="8"/>
  <c r="N292" i="9" l="1"/>
  <c r="E265" i="8"/>
  <c r="Q264" i="8"/>
  <c r="L292" i="9" s="1"/>
  <c r="F114" i="9"/>
  <c r="U113" i="9"/>
  <c r="T113" i="9"/>
  <c r="E266" i="8" l="1"/>
  <c r="Q265" i="8"/>
  <c r="L293" i="9" s="1"/>
  <c r="N293" i="9"/>
  <c r="H114" i="9"/>
  <c r="S114" i="9" l="1"/>
  <c r="J114" i="9"/>
  <c r="O114" i="9" s="1"/>
  <c r="N294" i="9"/>
  <c r="Q266" i="8"/>
  <c r="L294" i="9" s="1"/>
  <c r="E267" i="8"/>
  <c r="Q267" i="8" l="1"/>
  <c r="L295" i="9" s="1"/>
  <c r="E268" i="8"/>
  <c r="N295" i="9"/>
  <c r="F115" i="9"/>
  <c r="U114" i="9"/>
  <c r="T114" i="9"/>
  <c r="N296" i="9" l="1"/>
  <c r="E269" i="8"/>
  <c r="Q268" i="8"/>
  <c r="L296" i="9" s="1"/>
  <c r="H115" i="9"/>
  <c r="E270" i="8" l="1"/>
  <c r="Q269" i="8"/>
  <c r="L297" i="9" s="1"/>
  <c r="S115" i="9"/>
  <c r="J115" i="9"/>
  <c r="O115" i="9" s="1"/>
  <c r="N297" i="9"/>
  <c r="U115" i="9" l="1"/>
  <c r="T115" i="9"/>
  <c r="F116" i="9"/>
  <c r="N298" i="9"/>
  <c r="E271" i="8"/>
  <c r="Q270" i="8"/>
  <c r="L298" i="9" s="1"/>
  <c r="Q271" i="8" l="1"/>
  <c r="L299" i="9" s="1"/>
  <c r="E272" i="8"/>
  <c r="N299" i="9"/>
  <c r="H116" i="9"/>
  <c r="E273" i="8" l="1"/>
  <c r="Q272" i="8"/>
  <c r="L300" i="9" s="1"/>
  <c r="N300" i="9"/>
  <c r="S116" i="9"/>
  <c r="J116" i="9"/>
  <c r="O116" i="9" s="1"/>
  <c r="T116" i="9" l="1"/>
  <c r="F117" i="9"/>
  <c r="U116" i="9"/>
  <c r="N301" i="9"/>
  <c r="E274" i="8"/>
  <c r="Q273" i="8"/>
  <c r="L301" i="9" s="1"/>
  <c r="N302" i="9" l="1"/>
  <c r="H117" i="9"/>
  <c r="Q274" i="8"/>
  <c r="L302" i="9" s="1"/>
  <c r="E275" i="8"/>
  <c r="S117" i="9" l="1"/>
  <c r="J117" i="9"/>
  <c r="O117" i="9" s="1"/>
  <c r="Q275" i="8"/>
  <c r="L303" i="9" s="1"/>
  <c r="E276" i="8"/>
  <c r="N303" i="9"/>
  <c r="N304" i="9" l="1"/>
  <c r="E277" i="8"/>
  <c r="Q276" i="8"/>
  <c r="L304" i="9" s="1"/>
  <c r="F118" i="9"/>
  <c r="U117" i="9"/>
  <c r="T117" i="9"/>
  <c r="E278" i="8" l="1"/>
  <c r="Q277" i="8"/>
  <c r="L305" i="9" s="1"/>
  <c r="N305" i="9"/>
  <c r="H118" i="9"/>
  <c r="S118" i="9" l="1"/>
  <c r="J118" i="9"/>
  <c r="O118" i="9" s="1"/>
  <c r="N306" i="9"/>
  <c r="E279" i="8"/>
  <c r="Q278" i="8"/>
  <c r="L306" i="9" s="1"/>
  <c r="F119" i="9" l="1"/>
  <c r="U118" i="9"/>
  <c r="T118" i="9"/>
  <c r="Q279" i="8"/>
  <c r="L307" i="9" s="1"/>
  <c r="E280" i="8"/>
  <c r="N307" i="9"/>
  <c r="H119" i="9" l="1"/>
  <c r="E281" i="8"/>
  <c r="Q280" i="8"/>
  <c r="L308" i="9" s="1"/>
  <c r="N308" i="9"/>
  <c r="N309" i="9" l="1"/>
  <c r="S119" i="9"/>
  <c r="J119" i="9"/>
  <c r="O119" i="9" s="1"/>
  <c r="E282" i="8"/>
  <c r="Q281" i="8"/>
  <c r="L309" i="9" s="1"/>
  <c r="Q282" i="8" l="1"/>
  <c r="L310" i="9" s="1"/>
  <c r="E283" i="8"/>
  <c r="U119" i="9"/>
  <c r="T119" i="9"/>
  <c r="F120" i="9"/>
  <c r="N310" i="9"/>
  <c r="N311" i="9" l="1"/>
  <c r="Q283" i="8"/>
  <c r="L311" i="9" s="1"/>
  <c r="E284" i="8"/>
  <c r="H120" i="9"/>
  <c r="S120" i="9" l="1"/>
  <c r="J120" i="9"/>
  <c r="O120" i="9" s="1"/>
  <c r="E285" i="8"/>
  <c r="Q284" i="8"/>
  <c r="L312" i="9" s="1"/>
  <c r="N312" i="9"/>
  <c r="T120" i="9" l="1"/>
  <c r="F121" i="9"/>
  <c r="U120" i="9"/>
  <c r="N313" i="9"/>
  <c r="E286" i="8"/>
  <c r="Q285" i="8"/>
  <c r="L313" i="9" s="1"/>
  <c r="E287" i="8" l="1"/>
  <c r="Q286" i="8"/>
  <c r="L314" i="9" s="1"/>
  <c r="H121" i="9"/>
  <c r="N314" i="9"/>
  <c r="S121" i="9" l="1"/>
  <c r="J121" i="9"/>
  <c r="O121" i="9" s="1"/>
  <c r="N315" i="9"/>
  <c r="Q287" i="8"/>
  <c r="L315" i="9" s="1"/>
  <c r="E288" i="8"/>
  <c r="F122" i="9" l="1"/>
  <c r="U121" i="9"/>
  <c r="T121" i="9"/>
  <c r="E289" i="8"/>
  <c r="Q288" i="8"/>
  <c r="L316" i="9" s="1"/>
  <c r="N316" i="9"/>
  <c r="E290" i="8" l="1"/>
  <c r="Q289" i="8"/>
  <c r="L317" i="9" s="1"/>
  <c r="N317" i="9"/>
  <c r="H122" i="9"/>
  <c r="N318" i="9" l="1"/>
  <c r="S122" i="9"/>
  <c r="J122" i="9"/>
  <c r="O122" i="9" s="1"/>
  <c r="Q290" i="8"/>
  <c r="L318" i="9" s="1"/>
  <c r="E291" i="8"/>
  <c r="Q291" i="8" l="1"/>
  <c r="L319" i="9" s="1"/>
  <c r="E292" i="8"/>
  <c r="F123" i="9"/>
  <c r="U122" i="9"/>
  <c r="T122" i="9"/>
  <c r="N319" i="9"/>
  <c r="N320" i="9" l="1"/>
  <c r="H123" i="9"/>
  <c r="E293" i="8"/>
  <c r="Q292" i="8"/>
  <c r="L320" i="9" s="1"/>
  <c r="S123" i="9" l="1"/>
  <c r="J123" i="9"/>
  <c r="O123" i="9" s="1"/>
  <c r="N321" i="9"/>
  <c r="E294" i="8"/>
  <c r="Q293" i="8"/>
  <c r="L321" i="9" s="1"/>
  <c r="N322" i="9" l="1"/>
  <c r="E295" i="8"/>
  <c r="Q294" i="8"/>
  <c r="L322" i="9" s="1"/>
  <c r="U123" i="9"/>
  <c r="T123" i="9"/>
  <c r="F124" i="9"/>
  <c r="Q295" i="8" l="1"/>
  <c r="L323" i="9" s="1"/>
  <c r="E296" i="8"/>
  <c r="H124" i="9"/>
  <c r="N323" i="9"/>
  <c r="S124" i="9" l="1"/>
  <c r="J124" i="9"/>
  <c r="O124" i="9" s="1"/>
  <c r="E297" i="8"/>
  <c r="Q296" i="8"/>
  <c r="L324" i="9" s="1"/>
  <c r="N324" i="9"/>
  <c r="T124" i="9" l="1"/>
  <c r="F125" i="9"/>
  <c r="U124" i="9"/>
  <c r="N325" i="9"/>
  <c r="E298" i="8"/>
  <c r="Q297" i="8"/>
  <c r="L325" i="9" s="1"/>
  <c r="H125" i="9" l="1"/>
  <c r="Q298" i="8"/>
  <c r="L326" i="9" s="1"/>
  <c r="E299" i="8"/>
  <c r="N326" i="9"/>
  <c r="Q299" i="8" l="1"/>
  <c r="L327" i="9" s="1"/>
  <c r="E300" i="8"/>
  <c r="S125" i="9"/>
  <c r="J125" i="9"/>
  <c r="O125" i="9" s="1"/>
  <c r="N327" i="9"/>
  <c r="F126" i="9" l="1"/>
  <c r="U125" i="9"/>
  <c r="T125" i="9"/>
  <c r="N328" i="9"/>
  <c r="E301" i="8"/>
  <c r="Q300" i="8"/>
  <c r="L328" i="9" s="1"/>
  <c r="N329" i="9" l="1"/>
  <c r="E302" i="8"/>
  <c r="Q301" i="8"/>
  <c r="L329" i="9" s="1"/>
  <c r="H126" i="9"/>
  <c r="E303" i="8" l="1"/>
  <c r="Q302" i="8"/>
  <c r="L330" i="9" s="1"/>
  <c r="N330" i="9"/>
  <c r="S126" i="9"/>
  <c r="J126" i="9"/>
  <c r="O126" i="9" s="1"/>
  <c r="F127" i="9" l="1"/>
  <c r="U126" i="9"/>
  <c r="T126" i="9"/>
  <c r="N331" i="9"/>
  <c r="Q303" i="8"/>
  <c r="L331" i="9" s="1"/>
  <c r="E304" i="8"/>
  <c r="E305" i="8" l="1"/>
  <c r="Q304" i="8"/>
  <c r="L332" i="9" s="1"/>
  <c r="N332" i="9"/>
  <c r="H127" i="9"/>
  <c r="N333" i="9" l="1"/>
  <c r="S127" i="9"/>
  <c r="J127" i="9"/>
  <c r="O127" i="9" s="1"/>
  <c r="E306" i="8"/>
  <c r="Q305" i="8"/>
  <c r="L333" i="9" s="1"/>
  <c r="U127" i="9" l="1"/>
  <c r="T127" i="9"/>
  <c r="F128" i="9"/>
  <c r="N334" i="9"/>
  <c r="Q306" i="8"/>
  <c r="L334" i="9" s="1"/>
  <c r="E307" i="8"/>
  <c r="N335" i="9" l="1"/>
  <c r="H128" i="9"/>
  <c r="Q307" i="8"/>
  <c r="L335" i="9" s="1"/>
  <c r="E308" i="8"/>
  <c r="S128" i="9" l="1"/>
  <c r="J128" i="9"/>
  <c r="O128" i="9" s="1"/>
  <c r="E309" i="8"/>
  <c r="Q308" i="8"/>
  <c r="L336" i="9" s="1"/>
  <c r="N336" i="9"/>
  <c r="N337" i="9" l="1"/>
  <c r="T128" i="9"/>
  <c r="F129" i="9"/>
  <c r="U128" i="9"/>
  <c r="E310" i="8"/>
  <c r="Q309" i="8"/>
  <c r="L337" i="9" s="1"/>
  <c r="E311" i="8" l="1"/>
  <c r="Q310" i="8"/>
  <c r="L338" i="9" s="1"/>
  <c r="H129" i="9"/>
  <c r="N338" i="9"/>
  <c r="N339" i="9" l="1"/>
  <c r="Q311" i="8"/>
  <c r="L339" i="9" s="1"/>
  <c r="E312" i="8"/>
  <c r="S129" i="9"/>
  <c r="J129" i="9"/>
  <c r="O129" i="9" s="1"/>
  <c r="F130" i="9" l="1"/>
  <c r="U129" i="9"/>
  <c r="T129" i="9"/>
  <c r="N340" i="9"/>
  <c r="E313" i="8"/>
  <c r="Q312" i="8"/>
  <c r="L340" i="9" s="1"/>
  <c r="E314" i="8" l="1"/>
  <c r="Q313" i="8"/>
  <c r="L341" i="9" s="1"/>
  <c r="N341" i="9"/>
  <c r="H130" i="9"/>
  <c r="N342" i="9" l="1"/>
  <c r="S130" i="9"/>
  <c r="J130" i="9"/>
  <c r="O130" i="9" s="1"/>
  <c r="Q314" i="8"/>
  <c r="L342" i="9" s="1"/>
  <c r="E315" i="8"/>
  <c r="F131" i="9" l="1"/>
  <c r="U130" i="9"/>
  <c r="T130" i="9"/>
  <c r="Q315" i="8"/>
  <c r="L343" i="9" s="1"/>
  <c r="E316" i="8"/>
  <c r="N343" i="9"/>
  <c r="E317" i="8" l="1"/>
  <c r="Q316" i="8"/>
  <c r="L344" i="9" s="1"/>
  <c r="H131" i="9"/>
  <c r="N344" i="9"/>
  <c r="N345" i="9" l="1"/>
  <c r="S131" i="9"/>
  <c r="J131" i="9"/>
  <c r="O131" i="9" s="1"/>
  <c r="E318" i="8"/>
  <c r="Q317" i="8"/>
  <c r="L345" i="9" s="1"/>
  <c r="E319" i="8" l="1"/>
  <c r="Q318" i="8"/>
  <c r="L346" i="9" s="1"/>
  <c r="U131" i="9"/>
  <c r="T131" i="9"/>
  <c r="F132" i="9"/>
  <c r="N346" i="9"/>
  <c r="Q319" i="8" l="1"/>
  <c r="L347" i="9" s="1"/>
  <c r="E320" i="8"/>
  <c r="N347" i="9"/>
  <c r="H132" i="9"/>
  <c r="E321" i="8" l="1"/>
  <c r="Q320" i="8"/>
  <c r="L348" i="9" s="1"/>
  <c r="N348" i="9"/>
  <c r="S132" i="9"/>
  <c r="J132" i="9"/>
  <c r="O132" i="9" s="1"/>
  <c r="T132" i="9" l="1"/>
  <c r="F133" i="9"/>
  <c r="U132" i="9"/>
  <c r="N349" i="9"/>
  <c r="E322" i="8"/>
  <c r="Q321" i="8"/>
  <c r="L349" i="9" s="1"/>
  <c r="Q322" i="8" l="1"/>
  <c r="L350" i="9" s="1"/>
  <c r="E323" i="8"/>
  <c r="H133" i="9"/>
  <c r="N350" i="9"/>
  <c r="N351" i="9" l="1"/>
  <c r="S133" i="9"/>
  <c r="J133" i="9"/>
  <c r="O133" i="9" s="1"/>
  <c r="Q323" i="8"/>
  <c r="L351" i="9" s="1"/>
  <c r="E324" i="8"/>
  <c r="F134" i="9" l="1"/>
  <c r="U133" i="9"/>
  <c r="T133" i="9"/>
  <c r="E325" i="8"/>
  <c r="Q324" i="8"/>
  <c r="L352" i="9" s="1"/>
  <c r="N352" i="9"/>
  <c r="E326" i="8" l="1"/>
  <c r="Q325" i="8"/>
  <c r="L353" i="9" s="1"/>
  <c r="N353" i="9"/>
  <c r="H134" i="9"/>
  <c r="S134" i="9" l="1"/>
  <c r="J134" i="9"/>
  <c r="O134" i="9" s="1"/>
  <c r="N354" i="9"/>
  <c r="E327" i="8"/>
  <c r="Q326" i="8"/>
  <c r="L354" i="9" s="1"/>
  <c r="Q327" i="8" l="1"/>
  <c r="L355" i="9" s="1"/>
  <c r="E328" i="8"/>
  <c r="F135" i="9"/>
  <c r="U134" i="9"/>
  <c r="T134" i="9"/>
  <c r="N355" i="9"/>
  <c r="H135" i="9" l="1"/>
  <c r="E329" i="8"/>
  <c r="Q328" i="8"/>
  <c r="L356" i="9" s="1"/>
  <c r="N356" i="9"/>
  <c r="E330" i="8" l="1"/>
  <c r="Q329" i="8"/>
  <c r="L357" i="9" s="1"/>
  <c r="S135" i="9"/>
  <c r="J135" i="9"/>
  <c r="O135" i="9" s="1"/>
  <c r="N357" i="9"/>
  <c r="U135" i="9" l="1"/>
  <c r="T135" i="9"/>
  <c r="F136" i="9"/>
  <c r="N358" i="9"/>
  <c r="Q330" i="8"/>
  <c r="L358" i="9" s="1"/>
  <c r="E331" i="8"/>
  <c r="Q331" i="8" l="1"/>
  <c r="L359" i="9" s="1"/>
  <c r="E332" i="8"/>
  <c r="N359" i="9"/>
  <c r="H136" i="9"/>
  <c r="E333" i="8" l="1"/>
  <c r="Q332" i="8"/>
  <c r="L360" i="9" s="1"/>
  <c r="S136" i="9"/>
  <c r="J136" i="9"/>
  <c r="O136" i="9" s="1"/>
  <c r="N360" i="9"/>
  <c r="T136" i="9" l="1"/>
  <c r="F137" i="9"/>
  <c r="U136" i="9"/>
  <c r="N361" i="9"/>
  <c r="E334" i="8"/>
  <c r="Q333" i="8"/>
  <c r="L361" i="9" s="1"/>
  <c r="N362" i="9" l="1"/>
  <c r="H137" i="9"/>
  <c r="E335" i="8"/>
  <c r="Q334" i="8"/>
  <c r="L362" i="9" s="1"/>
  <c r="S137" i="9" l="1"/>
  <c r="J137" i="9"/>
  <c r="O137" i="9" s="1"/>
  <c r="N363" i="9"/>
  <c r="Q335" i="8"/>
  <c r="L363" i="9" s="1"/>
  <c r="E336" i="8"/>
  <c r="E337" i="8" l="1"/>
  <c r="Q336" i="8"/>
  <c r="L364" i="9" s="1"/>
  <c r="N364" i="9"/>
  <c r="F138" i="9"/>
  <c r="U137" i="9"/>
  <c r="T137" i="9"/>
  <c r="N365" i="9" l="1"/>
  <c r="H138" i="9"/>
  <c r="E338" i="8"/>
  <c r="Q337" i="8"/>
  <c r="L365" i="9" s="1"/>
  <c r="S138" i="9" l="1"/>
  <c r="J138" i="9"/>
  <c r="O138" i="9" s="1"/>
  <c r="Q338" i="8"/>
  <c r="L366" i="9" s="1"/>
  <c r="E339" i="8"/>
  <c r="N366" i="9"/>
  <c r="N367" i="9" l="1"/>
  <c r="Q339" i="8"/>
  <c r="L367" i="9" s="1"/>
  <c r="E340" i="8"/>
  <c r="F139" i="9"/>
  <c r="U138" i="9"/>
  <c r="T138" i="9"/>
  <c r="E341" i="8" l="1"/>
  <c r="Q340" i="8"/>
  <c r="L368" i="9" s="1"/>
  <c r="H139" i="9"/>
  <c r="N368" i="9"/>
  <c r="S139" i="9" l="1"/>
  <c r="J139" i="9"/>
  <c r="O139" i="9" s="1"/>
  <c r="N369" i="9"/>
  <c r="E342" i="8"/>
  <c r="Q341" i="8"/>
  <c r="L369" i="9" s="1"/>
  <c r="N370" i="9" l="1"/>
  <c r="U139" i="9"/>
  <c r="T139" i="9"/>
  <c r="F140" i="9"/>
  <c r="E343" i="8"/>
  <c r="Q342" i="8"/>
  <c r="L370" i="9" s="1"/>
  <c r="N371" i="9" l="1"/>
  <c r="Q343" i="8"/>
  <c r="L371" i="9" s="1"/>
  <c r="E344" i="8"/>
  <c r="H140" i="9"/>
  <c r="E345" i="8" l="1"/>
  <c r="Q344" i="8"/>
  <c r="L372" i="9" s="1"/>
  <c r="S140" i="9"/>
  <c r="J140" i="9"/>
  <c r="O140" i="9" s="1"/>
  <c r="N372" i="9"/>
  <c r="T140" i="9" l="1"/>
  <c r="F141" i="9"/>
  <c r="U140" i="9"/>
  <c r="N373" i="9"/>
  <c r="Q345" i="8"/>
  <c r="L373" i="9" s="1"/>
  <c r="E346" i="8"/>
  <c r="H141" i="9" l="1"/>
  <c r="E347" i="8"/>
  <c r="Q346" i="8"/>
  <c r="L374" i="9" s="1"/>
  <c r="N374" i="9"/>
  <c r="Q347" i="8" l="1"/>
  <c r="L375" i="9" s="1"/>
  <c r="E348" i="8"/>
  <c r="S141" i="9"/>
  <c r="J141" i="9"/>
  <c r="O141" i="9" s="1"/>
  <c r="N375" i="9"/>
  <c r="E349" i="8" l="1"/>
  <c r="Q348" i="8"/>
  <c r="L376" i="9" s="1"/>
  <c r="N376" i="9"/>
  <c r="F142" i="9"/>
  <c r="U141" i="9"/>
  <c r="T141" i="9"/>
  <c r="H142" i="9" l="1"/>
  <c r="Q349" i="8"/>
  <c r="L377" i="9" s="1"/>
  <c r="E350" i="8"/>
  <c r="N377" i="9"/>
  <c r="N378" i="9" l="1"/>
  <c r="E351" i="8"/>
  <c r="Q350" i="8"/>
  <c r="L378" i="9" s="1"/>
  <c r="S142" i="9"/>
  <c r="J142" i="9"/>
  <c r="O142" i="9" s="1"/>
  <c r="F143" i="9" l="1"/>
  <c r="U142" i="9"/>
  <c r="T142" i="9"/>
  <c r="N379" i="9"/>
  <c r="Q351" i="8"/>
  <c r="L379" i="9" s="1"/>
  <c r="E352" i="8"/>
  <c r="H143" i="9" l="1"/>
  <c r="N380" i="9"/>
  <c r="E353" i="8"/>
  <c r="Q352" i="8"/>
  <c r="L380" i="9" s="1"/>
  <c r="Q353" i="8" l="1"/>
  <c r="L381" i="9" s="1"/>
  <c r="E354" i="8"/>
  <c r="N381" i="9"/>
  <c r="S143" i="9"/>
  <c r="J143" i="9"/>
  <c r="O143" i="9" s="1"/>
  <c r="E355" i="8" l="1"/>
  <c r="Q354" i="8"/>
  <c r="L382" i="9" s="1"/>
  <c r="N382" i="9"/>
  <c r="U143" i="9"/>
  <c r="T143" i="9"/>
  <c r="F144" i="9"/>
  <c r="N383" i="9" l="1"/>
  <c r="H144" i="9"/>
  <c r="Q355" i="8"/>
  <c r="L383" i="9" s="1"/>
  <c r="E356" i="8"/>
  <c r="S144" i="9" l="1"/>
  <c r="J144" i="9"/>
  <c r="O144" i="9" s="1"/>
  <c r="N384" i="9"/>
  <c r="E357" i="8"/>
  <c r="Q356" i="8"/>
  <c r="L384" i="9" s="1"/>
  <c r="Q357" i="8" l="1"/>
  <c r="L385" i="9" s="1"/>
  <c r="E358" i="8"/>
  <c r="N385" i="9"/>
  <c r="T144" i="9"/>
  <c r="F145" i="9"/>
  <c r="U144" i="9"/>
  <c r="N386" i="9" l="1"/>
  <c r="H145" i="9"/>
  <c r="E359" i="8"/>
  <c r="Q358" i="8"/>
  <c r="L386" i="9" s="1"/>
  <c r="S145" i="9" l="1"/>
  <c r="J145" i="9"/>
  <c r="O145" i="9" s="1"/>
  <c r="Q359" i="8"/>
  <c r="L387" i="9" s="1"/>
  <c r="E360" i="8"/>
  <c r="N387" i="9"/>
  <c r="E361" i="8" l="1"/>
  <c r="Q360" i="8"/>
  <c r="L388" i="9" s="1"/>
  <c r="N388" i="9"/>
  <c r="F146" i="9"/>
  <c r="U145" i="9"/>
  <c r="T145" i="9"/>
  <c r="H146" i="9" l="1"/>
  <c r="N389" i="9"/>
  <c r="Q361" i="8"/>
  <c r="L389" i="9" s="1"/>
  <c r="E362" i="8"/>
  <c r="N390" i="9" l="1"/>
  <c r="E363" i="8"/>
  <c r="Q362" i="8"/>
  <c r="L390" i="9" s="1"/>
  <c r="S146" i="9"/>
  <c r="J146" i="9"/>
  <c r="O146" i="9" s="1"/>
  <c r="Q363" i="8" l="1"/>
  <c r="L391" i="9" s="1"/>
  <c r="E364" i="8"/>
  <c r="F147" i="9"/>
  <c r="U146" i="9"/>
  <c r="T146" i="9"/>
  <c r="N391" i="9"/>
  <c r="H147" i="9" l="1"/>
  <c r="N392" i="9"/>
  <c r="E365" i="8"/>
  <c r="Q364" i="8"/>
  <c r="L392" i="9" s="1"/>
  <c r="N393" i="9" l="1"/>
  <c r="S147" i="9"/>
  <c r="J147" i="9"/>
  <c r="O147" i="9" s="1"/>
  <c r="Q365" i="8"/>
  <c r="L393" i="9" s="1"/>
  <c r="E366" i="8"/>
  <c r="U147" i="9" l="1"/>
  <c r="T147" i="9"/>
  <c r="F148" i="9"/>
  <c r="E367" i="8"/>
  <c r="Q366" i="8"/>
  <c r="L394" i="9" s="1"/>
  <c r="N394" i="9"/>
  <c r="Q367" i="8" l="1"/>
  <c r="L395" i="9" s="1"/>
  <c r="E368" i="8"/>
  <c r="H148" i="9"/>
  <c r="N395" i="9"/>
  <c r="S148" i="9" l="1"/>
  <c r="J148" i="9"/>
  <c r="O148" i="9" s="1"/>
  <c r="E369" i="8"/>
  <c r="Q368" i="8"/>
  <c r="L396" i="9" s="1"/>
  <c r="N396" i="9"/>
  <c r="Q369" i="8" l="1"/>
  <c r="L397" i="9" s="1"/>
  <c r="E370" i="8"/>
  <c r="N397" i="9"/>
  <c r="T148" i="9"/>
  <c r="F149" i="9"/>
  <c r="U148" i="9"/>
  <c r="N398" i="9" l="1"/>
  <c r="H149" i="9"/>
  <c r="E371" i="8"/>
  <c r="Q370" i="8"/>
  <c r="L398" i="9" s="1"/>
  <c r="N399" i="9" l="1"/>
  <c r="S149" i="9"/>
  <c r="J149" i="9"/>
  <c r="O149" i="9" s="1"/>
  <c r="Q371" i="8"/>
  <c r="L399" i="9" s="1"/>
  <c r="E372" i="8"/>
  <c r="F150" i="9" l="1"/>
  <c r="U149" i="9"/>
  <c r="T149" i="9"/>
  <c r="E373" i="8"/>
  <c r="Q372" i="8"/>
  <c r="L400" i="9" s="1"/>
  <c r="N400" i="9"/>
  <c r="Q373" i="8" l="1"/>
  <c r="L401" i="9" s="1"/>
  <c r="E374" i="8"/>
  <c r="N401" i="9"/>
  <c r="H150" i="9"/>
  <c r="N402" i="9" l="1"/>
  <c r="S150" i="9"/>
  <c r="J150" i="9"/>
  <c r="O150" i="9" s="1"/>
  <c r="E375" i="8"/>
  <c r="Q374" i="8"/>
  <c r="L402" i="9" s="1"/>
  <c r="F151" i="9" l="1"/>
  <c r="U150" i="9"/>
  <c r="T150" i="9"/>
  <c r="Q375" i="8"/>
  <c r="L403" i="9" s="1"/>
  <c r="E376" i="8"/>
  <c r="N403" i="9"/>
  <c r="E377" i="8" l="1"/>
  <c r="Q376" i="8"/>
  <c r="L404" i="9" s="1"/>
  <c r="N404" i="9"/>
  <c r="H151" i="9"/>
  <c r="N405" i="9" l="1"/>
  <c r="S151" i="9"/>
  <c r="J151" i="9"/>
  <c r="O151" i="9" s="1"/>
  <c r="Q377" i="8"/>
  <c r="L405" i="9" s="1"/>
  <c r="E378" i="8"/>
  <c r="U151" i="9" l="1"/>
  <c r="T151" i="9"/>
  <c r="F152" i="9"/>
  <c r="N406" i="9"/>
  <c r="E379" i="8"/>
  <c r="Q378" i="8"/>
  <c r="L406" i="9" s="1"/>
  <c r="N407" i="9" l="1"/>
  <c r="H152" i="9"/>
  <c r="Q379" i="8"/>
  <c r="L407" i="9" s="1"/>
  <c r="E380" i="8"/>
  <c r="S152" i="9" l="1"/>
  <c r="J152" i="9"/>
  <c r="O152" i="9" s="1"/>
  <c r="E381" i="8"/>
  <c r="Q380" i="8"/>
  <c r="L408" i="9" s="1"/>
  <c r="N408" i="9"/>
  <c r="N409" i="9" l="1"/>
  <c r="Q381" i="8"/>
  <c r="L409" i="9" s="1"/>
  <c r="E382" i="8"/>
  <c r="T152" i="9"/>
  <c r="F153" i="9"/>
  <c r="U152" i="9"/>
  <c r="E383" i="8" l="1"/>
  <c r="Q382" i="8"/>
  <c r="L410" i="9" s="1"/>
  <c r="H153" i="9"/>
  <c r="N410" i="9"/>
  <c r="S153" i="9" l="1"/>
  <c r="J153" i="9"/>
  <c r="O153" i="9" s="1"/>
  <c r="N411" i="9"/>
  <c r="Q383" i="8"/>
  <c r="L411" i="9" s="1"/>
  <c r="E384" i="8"/>
  <c r="N412" i="9" l="1"/>
  <c r="E385" i="8"/>
  <c r="Q384" i="8"/>
  <c r="L412" i="9" s="1"/>
  <c r="F154" i="9"/>
  <c r="U153" i="9"/>
  <c r="T153" i="9"/>
  <c r="Q385" i="8" l="1"/>
  <c r="L413" i="9" s="1"/>
  <c r="E386" i="8"/>
  <c r="H154" i="9"/>
  <c r="N413" i="9"/>
  <c r="S154" i="9" l="1"/>
  <c r="J154" i="9"/>
  <c r="O154" i="9" s="1"/>
  <c r="N414" i="9"/>
  <c r="E387" i="8"/>
  <c r="Q386" i="8"/>
  <c r="L414" i="9" s="1"/>
  <c r="Q387" i="8" l="1"/>
  <c r="L415" i="9" s="1"/>
  <c r="E388" i="8"/>
  <c r="N415" i="9"/>
  <c r="F155" i="9"/>
  <c r="U154" i="9"/>
  <c r="T154" i="9"/>
  <c r="N416" i="9" l="1"/>
  <c r="E389" i="8"/>
  <c r="Q388" i="8"/>
  <c r="L416" i="9" s="1"/>
  <c r="H155" i="9"/>
  <c r="Q389" i="8" l="1"/>
  <c r="L417" i="9" s="1"/>
  <c r="E390" i="8"/>
  <c r="S155" i="9"/>
  <c r="J155" i="9"/>
  <c r="O155" i="9" s="1"/>
  <c r="N417" i="9"/>
  <c r="F156" i="9" l="1"/>
  <c r="U155" i="9"/>
  <c r="T155" i="9"/>
  <c r="N418" i="9"/>
  <c r="E391" i="8"/>
  <c r="Q390" i="8"/>
  <c r="L418" i="9" s="1"/>
  <c r="N419" i="9" l="1"/>
  <c r="Q391" i="8"/>
  <c r="L419" i="9" s="1"/>
  <c r="E392" i="8"/>
  <c r="H156" i="9"/>
  <c r="E393" i="8" l="1"/>
  <c r="Q392" i="8"/>
  <c r="L420" i="9" s="1"/>
  <c r="S156" i="9"/>
  <c r="J156" i="9"/>
  <c r="O156" i="9" s="1"/>
  <c r="N420" i="9"/>
  <c r="U156" i="9" l="1"/>
  <c r="T156" i="9"/>
  <c r="F157" i="9"/>
  <c r="N421" i="9"/>
  <c r="Q393" i="8"/>
  <c r="L421" i="9" s="1"/>
  <c r="E394" i="8"/>
  <c r="E395" i="8" l="1"/>
  <c r="Q394" i="8"/>
  <c r="L422" i="9" s="1"/>
  <c r="N422" i="9"/>
  <c r="H157" i="9"/>
  <c r="S157" i="9" l="1"/>
  <c r="J157" i="9"/>
  <c r="O157" i="9" s="1"/>
  <c r="N423" i="9"/>
  <c r="Q395" i="8"/>
  <c r="L423" i="9" s="1"/>
  <c r="E396" i="8"/>
  <c r="E397" i="8" l="1"/>
  <c r="Q396" i="8"/>
  <c r="L424" i="9" s="1"/>
  <c r="N424" i="9"/>
  <c r="U157" i="9"/>
  <c r="T157" i="9"/>
  <c r="F158" i="9"/>
  <c r="H158" i="9" l="1"/>
  <c r="N425" i="9"/>
  <c r="Q397" i="8"/>
  <c r="L425" i="9" s="1"/>
  <c r="E398" i="8"/>
  <c r="N426" i="9" l="1"/>
  <c r="E399" i="8"/>
  <c r="Q398" i="8"/>
  <c r="L426" i="9" s="1"/>
  <c r="S158" i="9"/>
  <c r="J158" i="9"/>
  <c r="O158" i="9" s="1"/>
  <c r="T158" i="9" l="1"/>
  <c r="F159" i="9"/>
  <c r="U158" i="9"/>
  <c r="Q399" i="8"/>
  <c r="L427" i="9" s="1"/>
  <c r="E400" i="8"/>
  <c r="N427" i="9"/>
  <c r="N428" i="9" l="1"/>
  <c r="E401" i="8"/>
  <c r="Q400" i="8"/>
  <c r="L428" i="9" s="1"/>
  <c r="H159" i="9"/>
  <c r="Q401" i="8" l="1"/>
  <c r="L429" i="9" s="1"/>
  <c r="E402" i="8"/>
  <c r="S159" i="9"/>
  <c r="J159" i="9"/>
  <c r="O159" i="9" s="1"/>
  <c r="N429" i="9"/>
  <c r="F160" i="9" l="1"/>
  <c r="U159" i="9"/>
  <c r="T159" i="9"/>
  <c r="N430" i="9"/>
  <c r="E403" i="8"/>
  <c r="Q402" i="8"/>
  <c r="L430" i="9" s="1"/>
  <c r="N431" i="9" l="1"/>
  <c r="Q403" i="8"/>
  <c r="L431" i="9" s="1"/>
  <c r="E404" i="8"/>
  <c r="H160" i="9"/>
  <c r="E405" i="8" l="1"/>
  <c r="Q404" i="8"/>
  <c r="L432" i="9" s="1"/>
  <c r="S160" i="9"/>
  <c r="J160" i="9"/>
  <c r="O160" i="9" s="1"/>
  <c r="N432" i="9"/>
  <c r="F161" i="9" l="1"/>
  <c r="U160" i="9"/>
  <c r="T160" i="9"/>
  <c r="N433" i="9"/>
  <c r="Q405" i="8"/>
  <c r="L433" i="9" s="1"/>
  <c r="E406" i="8"/>
  <c r="E407" i="8" l="1"/>
  <c r="Q406" i="8"/>
  <c r="L434" i="9" s="1"/>
  <c r="N434" i="9"/>
  <c r="H161" i="9"/>
  <c r="N435" i="9" l="1"/>
  <c r="S161" i="9"/>
  <c r="J161" i="9"/>
  <c r="O161" i="9" s="1"/>
  <c r="Q407" i="8"/>
  <c r="L435" i="9" s="1"/>
  <c r="E408" i="8"/>
  <c r="U161" i="9" l="1"/>
  <c r="T161" i="9"/>
  <c r="F162" i="9"/>
  <c r="E409" i="8"/>
  <c r="Q408" i="8"/>
  <c r="L436" i="9" s="1"/>
  <c r="N436" i="9"/>
  <c r="Q409" i="8" l="1"/>
  <c r="L437" i="9" s="1"/>
  <c r="E410" i="8"/>
  <c r="H162" i="9"/>
  <c r="N437" i="9"/>
  <c r="S162" i="9" l="1"/>
  <c r="J162" i="9"/>
  <c r="O162" i="9" s="1"/>
  <c r="E411" i="8"/>
  <c r="Q410" i="8"/>
  <c r="L438" i="9" s="1"/>
  <c r="N438" i="9"/>
  <c r="Q411" i="8" l="1"/>
  <c r="L439" i="9" s="1"/>
  <c r="E412" i="8"/>
  <c r="T162" i="9"/>
  <c r="F163" i="9"/>
  <c r="U162" i="9"/>
  <c r="N439" i="9"/>
  <c r="H163" i="9" l="1"/>
  <c r="N440" i="9"/>
  <c r="E413" i="8"/>
  <c r="Q412" i="8"/>
  <c r="L440" i="9" s="1"/>
  <c r="N441" i="9" l="1"/>
  <c r="S163" i="9"/>
  <c r="J163" i="9"/>
  <c r="O163" i="9" s="1"/>
  <c r="Q413" i="8"/>
  <c r="L441" i="9" s="1"/>
  <c r="E414" i="8"/>
  <c r="F164" i="9" l="1"/>
  <c r="U163" i="9"/>
  <c r="T163" i="9"/>
  <c r="E415" i="8"/>
  <c r="Q414" i="8"/>
  <c r="L442" i="9" s="1"/>
  <c r="N442" i="9"/>
  <c r="Q415" i="8" l="1"/>
  <c r="L443" i="9" s="1"/>
  <c r="E416" i="8"/>
  <c r="N443" i="9"/>
  <c r="H164" i="9"/>
  <c r="N444" i="9" l="1"/>
  <c r="S164" i="9"/>
  <c r="J164" i="9"/>
  <c r="O164" i="9" s="1"/>
  <c r="E417" i="8"/>
  <c r="Q416" i="8"/>
  <c r="L444" i="9" s="1"/>
  <c r="F165" i="9" l="1"/>
  <c r="U164" i="9"/>
  <c r="T164" i="9"/>
  <c r="Q417" i="8"/>
  <c r="L445" i="9" s="1"/>
  <c r="E418" i="8"/>
  <c r="N445" i="9"/>
  <c r="N446" i="9" l="1"/>
  <c r="E419" i="8"/>
  <c r="Q418" i="8"/>
  <c r="L446" i="9" s="1"/>
  <c r="H165" i="9"/>
  <c r="S165" i="9" l="1"/>
  <c r="J165" i="9"/>
  <c r="O165" i="9" s="1"/>
  <c r="Q419" i="8"/>
  <c r="L447" i="9" s="1"/>
  <c r="E420" i="8"/>
  <c r="N447" i="9"/>
  <c r="N448" i="9" l="1"/>
  <c r="E421" i="8"/>
  <c r="Q420" i="8"/>
  <c r="L448" i="9" s="1"/>
  <c r="U165" i="9"/>
  <c r="T165" i="9"/>
  <c r="F166" i="9"/>
  <c r="Q421" i="8" l="1"/>
  <c r="L449" i="9" s="1"/>
  <c r="E422" i="8"/>
  <c r="H166" i="9"/>
  <c r="N449" i="9"/>
  <c r="S166" i="9" l="1"/>
  <c r="J166" i="9"/>
  <c r="O166" i="9" s="1"/>
  <c r="N450" i="9"/>
  <c r="E423" i="8"/>
  <c r="Q422" i="8"/>
  <c r="L450" i="9" s="1"/>
  <c r="Q423" i="8" l="1"/>
  <c r="L451" i="9" s="1"/>
  <c r="E424" i="8"/>
  <c r="N451" i="9"/>
  <c r="T166" i="9"/>
  <c r="F167" i="9"/>
  <c r="U166" i="9"/>
  <c r="N452" i="9" l="1"/>
  <c r="H167" i="9"/>
  <c r="E425" i="8"/>
  <c r="Q424" i="8"/>
  <c r="L452" i="9" s="1"/>
  <c r="S167" i="9" l="1"/>
  <c r="J167" i="9"/>
  <c r="O167" i="9" s="1"/>
  <c r="Q425" i="8"/>
  <c r="L453" i="9" s="1"/>
  <c r="E426" i="8"/>
  <c r="N453" i="9"/>
  <c r="N454" i="9" l="1"/>
  <c r="E427" i="8"/>
  <c r="Q426" i="8"/>
  <c r="L454" i="9" s="1"/>
  <c r="F168" i="9"/>
  <c r="U167" i="9"/>
  <c r="T167" i="9"/>
  <c r="Q427" i="8" l="1"/>
  <c r="L455" i="9" s="1"/>
  <c r="E428" i="8"/>
  <c r="H168" i="9"/>
  <c r="N455" i="9"/>
  <c r="S168" i="9" l="1"/>
  <c r="J168" i="9"/>
  <c r="O168" i="9" s="1"/>
  <c r="N456" i="9"/>
  <c r="E429" i="8"/>
  <c r="Q428" i="8"/>
  <c r="L456" i="9" s="1"/>
  <c r="Q429" i="8" l="1"/>
  <c r="L457" i="9" s="1"/>
  <c r="E430" i="8"/>
  <c r="N457" i="9"/>
  <c r="F169" i="9"/>
  <c r="U168" i="9"/>
  <c r="T168" i="9"/>
  <c r="N458" i="9" l="1"/>
  <c r="E431" i="8"/>
  <c r="Q430" i="8"/>
  <c r="L458" i="9" s="1"/>
  <c r="H169" i="9"/>
  <c r="Q431" i="8" l="1"/>
  <c r="L459" i="9" s="1"/>
  <c r="E432" i="8"/>
  <c r="S169" i="9"/>
  <c r="J169" i="9"/>
  <c r="O169" i="9" s="1"/>
  <c r="N459" i="9"/>
  <c r="U169" i="9" l="1"/>
  <c r="T169" i="9"/>
  <c r="F170" i="9"/>
  <c r="N460" i="9"/>
  <c r="E433" i="8"/>
  <c r="Q432" i="8"/>
  <c r="L460" i="9" s="1"/>
  <c r="N461" i="9" l="1"/>
  <c r="H170" i="9"/>
  <c r="Q433" i="8"/>
  <c r="L461" i="9" s="1"/>
  <c r="E434" i="8"/>
  <c r="S170" i="9" l="1"/>
  <c r="J170" i="9"/>
  <c r="O170" i="9" s="1"/>
  <c r="E435" i="8"/>
  <c r="Q434" i="8"/>
  <c r="L462" i="9" s="1"/>
  <c r="N462" i="9"/>
  <c r="Q435" i="8" l="1"/>
  <c r="L463" i="9" s="1"/>
  <c r="E436" i="8"/>
  <c r="T170" i="9"/>
  <c r="F171" i="9"/>
  <c r="U170" i="9"/>
  <c r="N463" i="9"/>
  <c r="H171" i="9" l="1"/>
  <c r="N464" i="9"/>
  <c r="E437" i="8"/>
  <c r="Q436" i="8"/>
  <c r="L464" i="9" s="1"/>
  <c r="N465" i="9" l="1"/>
  <c r="S171" i="9"/>
  <c r="J171" i="9"/>
  <c r="O171" i="9" s="1"/>
  <c r="Q437" i="8"/>
  <c r="L465" i="9" s="1"/>
  <c r="E438" i="8"/>
  <c r="F172" i="9" l="1"/>
  <c r="U171" i="9"/>
  <c r="T171" i="9"/>
  <c r="E439" i="8"/>
  <c r="Q438" i="8"/>
  <c r="L466" i="9" s="1"/>
  <c r="N466" i="9"/>
  <c r="Q439" i="8" l="1"/>
  <c r="L467" i="9" s="1"/>
  <c r="E440" i="8"/>
  <c r="N467" i="9"/>
  <c r="H172" i="9"/>
  <c r="N468" i="9" l="1"/>
  <c r="S172" i="9"/>
  <c r="J172" i="9"/>
  <c r="O172" i="9" s="1"/>
  <c r="E441" i="8"/>
  <c r="Q440" i="8"/>
  <c r="L468" i="9" s="1"/>
  <c r="F173" i="9" l="1"/>
  <c r="U172" i="9"/>
  <c r="T172" i="9"/>
  <c r="Q441" i="8"/>
  <c r="L469" i="9" s="1"/>
  <c r="E442" i="8"/>
  <c r="N469" i="9"/>
  <c r="N470" i="9" l="1"/>
  <c r="E443" i="8"/>
  <c r="Q442" i="8"/>
  <c r="L470" i="9" s="1"/>
  <c r="H173" i="9"/>
  <c r="Q443" i="8" l="1"/>
  <c r="L471" i="9" s="1"/>
  <c r="E444" i="8"/>
  <c r="S173" i="9"/>
  <c r="J173" i="9"/>
  <c r="O173" i="9" s="1"/>
  <c r="N471" i="9"/>
  <c r="U173" i="9" l="1"/>
  <c r="T173" i="9"/>
  <c r="F174" i="9"/>
  <c r="N472" i="9"/>
  <c r="E445" i="8"/>
  <c r="Q444" i="8"/>
  <c r="L472" i="9" s="1"/>
  <c r="H174" i="9" l="1"/>
  <c r="N473" i="9"/>
  <c r="Q445" i="8"/>
  <c r="L473" i="9" s="1"/>
  <c r="E446" i="8"/>
  <c r="N474" i="9" l="1"/>
  <c r="E447" i="8"/>
  <c r="Q446" i="8"/>
  <c r="L474" i="9" s="1"/>
  <c r="S174" i="9"/>
  <c r="J174" i="9"/>
  <c r="O174" i="9" s="1"/>
  <c r="T174" i="9" l="1"/>
  <c r="F175" i="9"/>
  <c r="U174" i="9"/>
  <c r="Q447" i="8"/>
  <c r="L475" i="9" s="1"/>
  <c r="E448" i="8"/>
  <c r="N475" i="9"/>
  <c r="E449" i="8" l="1"/>
  <c r="Q448" i="8"/>
  <c r="L476" i="9" s="1"/>
  <c r="N476" i="9"/>
  <c r="H175" i="9"/>
  <c r="N477" i="9" l="1"/>
  <c r="S175" i="9"/>
  <c r="J175" i="9"/>
  <c r="O175" i="9" s="1"/>
  <c r="Q449" i="8"/>
  <c r="L477" i="9" s="1"/>
  <c r="E450" i="8"/>
  <c r="F176" i="9" l="1"/>
  <c r="U175" i="9"/>
  <c r="T175" i="9"/>
  <c r="E451" i="8"/>
  <c r="Q450" i="8"/>
  <c r="L478" i="9" s="1"/>
  <c r="N478" i="9"/>
  <c r="H176" i="9" l="1"/>
  <c r="Q451" i="8"/>
  <c r="L479" i="9" s="1"/>
  <c r="E452" i="8"/>
  <c r="N479" i="9"/>
  <c r="N480" i="9" l="1"/>
  <c r="E453" i="8"/>
  <c r="Q452" i="8"/>
  <c r="L480" i="9" s="1"/>
  <c r="S176" i="9"/>
  <c r="J176" i="9"/>
  <c r="O176" i="9" s="1"/>
  <c r="Q453" i="8" l="1"/>
  <c r="L481" i="9" s="1"/>
  <c r="E454" i="8"/>
  <c r="F177" i="9"/>
  <c r="U176" i="9"/>
  <c r="T176" i="9"/>
  <c r="N481" i="9"/>
  <c r="H177" i="9" l="1"/>
  <c r="N482" i="9"/>
  <c r="Q454" i="8"/>
  <c r="E455" i="8"/>
  <c r="S177" i="9" l="1"/>
  <c r="J177" i="9"/>
  <c r="O177" i="9" s="1"/>
  <c r="L482" i="9"/>
  <c r="Q455" i="8"/>
  <c r="U177" i="9" l="1"/>
  <c r="T177" i="9"/>
  <c r="F178" i="9"/>
  <c r="H178" i="9" l="1"/>
  <c r="S178" i="9" l="1"/>
  <c r="J178" i="9"/>
  <c r="O178" i="9" s="1"/>
  <c r="T178" i="9" l="1"/>
  <c r="F179" i="9"/>
  <c r="U178" i="9"/>
  <c r="H179" i="9" l="1"/>
  <c r="S179" i="9" l="1"/>
  <c r="J179" i="9"/>
  <c r="O179" i="9" s="1"/>
  <c r="F180" i="9" l="1"/>
  <c r="U179" i="9"/>
  <c r="T179" i="9"/>
  <c r="H180" i="9" l="1"/>
  <c r="S180" i="9" l="1"/>
  <c r="J180" i="9"/>
  <c r="O180" i="9" s="1"/>
  <c r="F181" i="9" l="1"/>
  <c r="U180" i="9"/>
  <c r="T180" i="9"/>
  <c r="H181" i="9" l="1"/>
  <c r="S181" i="9" l="1"/>
  <c r="J181" i="9"/>
  <c r="O181" i="9" s="1"/>
  <c r="U181" i="9" l="1"/>
  <c r="T181" i="9"/>
  <c r="F182" i="9"/>
  <c r="H182" i="9" l="1"/>
  <c r="S182" i="9" l="1"/>
  <c r="J182" i="9"/>
  <c r="O182" i="9" s="1"/>
  <c r="T182" i="9" l="1"/>
  <c r="F183" i="9"/>
  <c r="U182" i="9"/>
  <c r="H183" i="9" l="1"/>
  <c r="S183" i="9" l="1"/>
  <c r="J183" i="9"/>
  <c r="O183" i="9" s="1"/>
  <c r="F184" i="9" l="1"/>
  <c r="U183" i="9"/>
  <c r="T183" i="9"/>
  <c r="H184" i="9" l="1"/>
  <c r="S184" i="9" l="1"/>
  <c r="J184" i="9"/>
  <c r="O184" i="9" s="1"/>
  <c r="F185" i="9" l="1"/>
  <c r="U184" i="9"/>
  <c r="T184" i="9"/>
  <c r="H185" i="9" l="1"/>
  <c r="S185" i="9" l="1"/>
  <c r="J185" i="9"/>
  <c r="O185" i="9" s="1"/>
  <c r="U185" i="9" l="1"/>
  <c r="T185" i="9"/>
  <c r="F186" i="9"/>
  <c r="H186" i="9" l="1"/>
  <c r="S186" i="9" l="1"/>
  <c r="J186" i="9"/>
  <c r="O186" i="9" s="1"/>
  <c r="T186" i="9" l="1"/>
  <c r="F187" i="9"/>
  <c r="U186" i="9"/>
  <c r="H187" i="9" l="1"/>
  <c r="S187" i="9" l="1"/>
  <c r="J187" i="9"/>
  <c r="O187" i="9" s="1"/>
  <c r="F188" i="9" l="1"/>
  <c r="U187" i="9"/>
  <c r="T187" i="9"/>
  <c r="H188" i="9" l="1"/>
  <c r="S188" i="9" l="1"/>
  <c r="J188" i="9"/>
  <c r="O188" i="9" s="1"/>
  <c r="F189" i="9" l="1"/>
  <c r="U188" i="9"/>
  <c r="T188" i="9"/>
  <c r="H189" i="9" l="1"/>
  <c r="S189" i="9" l="1"/>
  <c r="J189" i="9"/>
  <c r="O189" i="9" s="1"/>
  <c r="U189" i="9" l="1"/>
  <c r="T189" i="9"/>
  <c r="F190" i="9"/>
  <c r="H190" i="9" l="1"/>
  <c r="S190" i="9" l="1"/>
  <c r="J190" i="9"/>
  <c r="O190" i="9" s="1"/>
  <c r="T190" i="9" l="1"/>
  <c r="F191" i="9"/>
  <c r="U190" i="9"/>
  <c r="H191" i="9" l="1"/>
  <c r="S191" i="9" l="1"/>
  <c r="J191" i="9"/>
  <c r="O191" i="9" s="1"/>
  <c r="F192" i="9" l="1"/>
  <c r="U191" i="9"/>
  <c r="T191" i="9"/>
  <c r="H192" i="9" l="1"/>
  <c r="S192" i="9" l="1"/>
  <c r="J192" i="9"/>
  <c r="O192" i="9" s="1"/>
  <c r="F193" i="9" l="1"/>
  <c r="U192" i="9"/>
  <c r="T192" i="9"/>
  <c r="H193" i="9" l="1"/>
  <c r="S193" i="9" l="1"/>
  <c r="J193" i="9"/>
  <c r="O193" i="9" s="1"/>
  <c r="U193" i="9" l="1"/>
  <c r="T193" i="9"/>
  <c r="F194" i="9"/>
  <c r="H194" i="9" l="1"/>
  <c r="S194" i="9" l="1"/>
  <c r="J194" i="9"/>
  <c r="O194" i="9" s="1"/>
  <c r="T194" i="9" l="1"/>
  <c r="F195" i="9"/>
  <c r="U194" i="9"/>
  <c r="H195" i="9" l="1"/>
  <c r="S195" i="9" l="1"/>
  <c r="J195" i="9"/>
  <c r="O195" i="9" s="1"/>
  <c r="F196" i="9" l="1"/>
  <c r="U195" i="9"/>
  <c r="T195" i="9"/>
  <c r="H196" i="9" l="1"/>
  <c r="S196" i="9" l="1"/>
  <c r="J196" i="9"/>
  <c r="O196" i="9" s="1"/>
  <c r="F197" i="9" l="1"/>
  <c r="U196" i="9"/>
  <c r="T196" i="9"/>
  <c r="H197" i="9" l="1"/>
  <c r="S197" i="9" l="1"/>
  <c r="J197" i="9"/>
  <c r="O197" i="9" s="1"/>
  <c r="U197" i="9" l="1"/>
  <c r="T197" i="9"/>
  <c r="F198" i="9"/>
  <c r="H198" i="9" l="1"/>
  <c r="S198" i="9" l="1"/>
  <c r="J198" i="9"/>
  <c r="O198" i="9" s="1"/>
  <c r="T198" i="9" l="1"/>
  <c r="F199" i="9"/>
  <c r="U198" i="9"/>
  <c r="H199" i="9" l="1"/>
  <c r="S199" i="9" l="1"/>
  <c r="J199" i="9"/>
  <c r="O199" i="9" s="1"/>
  <c r="F200" i="9" l="1"/>
  <c r="U199" i="9"/>
  <c r="T199" i="9"/>
  <c r="H200" i="9" l="1"/>
  <c r="S200" i="9" l="1"/>
  <c r="J200" i="9"/>
  <c r="O200" i="9" s="1"/>
  <c r="F201" i="9" l="1"/>
  <c r="U200" i="9"/>
  <c r="T200" i="9"/>
  <c r="H201" i="9" l="1"/>
  <c r="S201" i="9" l="1"/>
  <c r="J201" i="9"/>
  <c r="O201" i="9" s="1"/>
  <c r="U201" i="9" l="1"/>
  <c r="T201" i="9"/>
  <c r="F202" i="9"/>
  <c r="H202" i="9" l="1"/>
  <c r="S202" i="9" l="1"/>
  <c r="J202" i="9"/>
  <c r="O202" i="9" s="1"/>
  <c r="T202" i="9" l="1"/>
  <c r="F203" i="9"/>
  <c r="U202" i="9"/>
  <c r="H203" i="9" l="1"/>
  <c r="S203" i="9" l="1"/>
  <c r="J203" i="9"/>
  <c r="O203" i="9" s="1"/>
  <c r="F204" i="9" l="1"/>
  <c r="U203" i="9"/>
  <c r="T203" i="9"/>
  <c r="H204" i="9" l="1"/>
  <c r="S204" i="9" l="1"/>
  <c r="J204" i="9"/>
  <c r="O204" i="9" s="1"/>
  <c r="F205" i="9" l="1"/>
  <c r="U204" i="9"/>
  <c r="T204" i="9"/>
  <c r="H205" i="9" l="1"/>
  <c r="S205" i="9" l="1"/>
  <c r="J205" i="9"/>
  <c r="O205" i="9" s="1"/>
  <c r="U205" i="9" l="1"/>
  <c r="T205" i="9"/>
  <c r="F206" i="9"/>
  <c r="H206" i="9" l="1"/>
  <c r="S206" i="9" l="1"/>
  <c r="J206" i="9"/>
  <c r="O206" i="9" s="1"/>
  <c r="T206" i="9" l="1"/>
  <c r="F207" i="9"/>
  <c r="U206" i="9"/>
  <c r="H207" i="9" l="1"/>
  <c r="S207" i="9" l="1"/>
  <c r="J207" i="9"/>
  <c r="O207" i="9" s="1"/>
  <c r="F208" i="9" l="1"/>
  <c r="U207" i="9"/>
  <c r="T207" i="9"/>
  <c r="H208" i="9" l="1"/>
  <c r="S208" i="9" l="1"/>
  <c r="J208" i="9"/>
  <c r="O208" i="9" s="1"/>
  <c r="F209" i="9" l="1"/>
  <c r="U208" i="9"/>
  <c r="T208" i="9"/>
  <c r="H209" i="9" l="1"/>
  <c r="S209" i="9" l="1"/>
  <c r="J209" i="9"/>
  <c r="O209" i="9" s="1"/>
  <c r="U209" i="9" l="1"/>
  <c r="T209" i="9"/>
  <c r="F210" i="9"/>
  <c r="H210" i="9" l="1"/>
  <c r="S210" i="9" l="1"/>
  <c r="J210" i="9"/>
  <c r="O210" i="9" s="1"/>
  <c r="T210" i="9" l="1"/>
  <c r="F211" i="9"/>
  <c r="U210" i="9"/>
  <c r="H211" i="9" l="1"/>
  <c r="S211" i="9" l="1"/>
  <c r="J211" i="9"/>
  <c r="O211" i="9" s="1"/>
  <c r="T211" i="9" l="1"/>
  <c r="F212" i="9"/>
  <c r="U211" i="9"/>
  <c r="H212" i="9" l="1"/>
  <c r="S212" i="9" l="1"/>
  <c r="J212" i="9"/>
  <c r="O212" i="9" s="1"/>
  <c r="F213" i="9" l="1"/>
  <c r="U212" i="9"/>
  <c r="T212" i="9"/>
  <c r="H213" i="9" l="1"/>
  <c r="S213" i="9" l="1"/>
  <c r="J213" i="9"/>
  <c r="O213" i="9" s="1"/>
  <c r="F214" i="9" l="1"/>
  <c r="U213" i="9"/>
  <c r="T213" i="9"/>
  <c r="H214" i="9" l="1"/>
  <c r="S214" i="9" l="1"/>
  <c r="J214" i="9"/>
  <c r="O214" i="9" s="1"/>
  <c r="U214" i="9" l="1"/>
  <c r="T214" i="9"/>
  <c r="F215" i="9"/>
  <c r="H215" i="9" l="1"/>
  <c r="S215" i="9" l="1"/>
  <c r="J215" i="9"/>
  <c r="O215" i="9" s="1"/>
  <c r="T215" i="9" l="1"/>
  <c r="F216" i="9"/>
  <c r="U215" i="9"/>
  <c r="H216" i="9" l="1"/>
  <c r="S216" i="9" l="1"/>
  <c r="J216" i="9"/>
  <c r="O216" i="9" s="1"/>
  <c r="F217" i="9" l="1"/>
  <c r="U216" i="9"/>
  <c r="T216" i="9"/>
  <c r="H217" i="9" l="1"/>
  <c r="S217" i="9" l="1"/>
  <c r="J217" i="9"/>
  <c r="O217" i="9" s="1"/>
  <c r="F218" i="9" l="1"/>
  <c r="U217" i="9"/>
  <c r="T217" i="9"/>
  <c r="H218" i="9" l="1"/>
  <c r="S218" i="9" l="1"/>
  <c r="J218" i="9"/>
  <c r="O218" i="9" s="1"/>
  <c r="U218" i="9" l="1"/>
  <c r="T218" i="9"/>
  <c r="F219" i="9"/>
  <c r="H219" i="9" l="1"/>
  <c r="S219" i="9" l="1"/>
  <c r="J219" i="9"/>
  <c r="O219" i="9" s="1"/>
  <c r="T219" i="9" l="1"/>
  <c r="F220" i="9"/>
  <c r="U219" i="9"/>
  <c r="H220" i="9" l="1"/>
  <c r="S220" i="9" l="1"/>
  <c r="J220" i="9"/>
  <c r="O220" i="9" s="1"/>
  <c r="F221" i="9" l="1"/>
  <c r="U220" i="9"/>
  <c r="T220" i="9"/>
  <c r="H221" i="9" l="1"/>
  <c r="S221" i="9" l="1"/>
  <c r="J221" i="9"/>
  <c r="O221" i="9" s="1"/>
  <c r="F222" i="9" l="1"/>
  <c r="U221" i="9"/>
  <c r="T221" i="9"/>
  <c r="H222" i="9" l="1"/>
  <c r="S222" i="9" l="1"/>
  <c r="J222" i="9"/>
  <c r="O222" i="9" s="1"/>
  <c r="U222" i="9" l="1"/>
  <c r="T222" i="9"/>
  <c r="F223" i="9"/>
  <c r="H223" i="9" l="1"/>
  <c r="S223" i="9" l="1"/>
  <c r="J223" i="9"/>
  <c r="O223" i="9" s="1"/>
  <c r="T223" i="9" l="1"/>
  <c r="F224" i="9"/>
  <c r="U223" i="9"/>
  <c r="H224" i="9" l="1"/>
  <c r="S224" i="9" l="1"/>
  <c r="J224" i="9"/>
  <c r="O224" i="9" s="1"/>
  <c r="F225" i="9" l="1"/>
  <c r="U224" i="9"/>
  <c r="T224" i="9"/>
  <c r="H225" i="9" l="1"/>
  <c r="S225" i="9" l="1"/>
  <c r="J225" i="9"/>
  <c r="O225" i="9" s="1"/>
  <c r="F226" i="9" l="1"/>
  <c r="U225" i="9"/>
  <c r="T225" i="9"/>
  <c r="H226" i="9" l="1"/>
  <c r="S226" i="9" l="1"/>
  <c r="J226" i="9"/>
  <c r="O226" i="9" s="1"/>
  <c r="U226" i="9" l="1"/>
  <c r="T226" i="9"/>
  <c r="F227" i="9"/>
  <c r="H227" i="9" l="1"/>
  <c r="S227" i="9" l="1"/>
  <c r="J227" i="9"/>
  <c r="O227" i="9" s="1"/>
  <c r="T227" i="9" l="1"/>
  <c r="F228" i="9"/>
  <c r="U227" i="9"/>
  <c r="H228" i="9" l="1"/>
  <c r="S228" i="9" l="1"/>
  <c r="J228" i="9"/>
  <c r="O228" i="9" s="1"/>
  <c r="F229" i="9" l="1"/>
  <c r="U228" i="9"/>
  <c r="T228" i="9"/>
  <c r="H229" i="9" l="1"/>
  <c r="S229" i="9" l="1"/>
  <c r="J229" i="9"/>
  <c r="O229" i="9" s="1"/>
  <c r="F230" i="9" l="1"/>
  <c r="U229" i="9"/>
  <c r="T229" i="9"/>
  <c r="H230" i="9" l="1"/>
  <c r="S230" i="9" l="1"/>
  <c r="J230" i="9"/>
  <c r="O230" i="9" s="1"/>
  <c r="U230" i="9" l="1"/>
  <c r="T230" i="9"/>
  <c r="F231" i="9"/>
  <c r="H231" i="9" l="1"/>
  <c r="S231" i="9" l="1"/>
  <c r="J231" i="9"/>
  <c r="O231" i="9" s="1"/>
  <c r="T231" i="9" l="1"/>
  <c r="F232" i="9"/>
  <c r="U231" i="9"/>
  <c r="H232" i="9" l="1"/>
  <c r="S232" i="9" l="1"/>
  <c r="J232" i="9"/>
  <c r="O232" i="9" s="1"/>
  <c r="F233" i="9" l="1"/>
  <c r="U232" i="9"/>
  <c r="T232" i="9"/>
  <c r="H233" i="9" l="1"/>
  <c r="S233" i="9" l="1"/>
  <c r="J233" i="9"/>
  <c r="O233" i="9" s="1"/>
  <c r="F234" i="9" l="1"/>
  <c r="U233" i="9"/>
  <c r="T233" i="9"/>
  <c r="H234" i="9" l="1"/>
  <c r="S234" i="9" l="1"/>
  <c r="J234" i="9"/>
  <c r="O234" i="9" s="1"/>
  <c r="U234" i="9" l="1"/>
  <c r="T234" i="9"/>
  <c r="F235" i="9"/>
  <c r="H235" i="9" l="1"/>
  <c r="S235" i="9" l="1"/>
  <c r="J235" i="9"/>
  <c r="O235" i="9" s="1"/>
  <c r="T235" i="9" l="1"/>
  <c r="F236" i="9"/>
  <c r="U235" i="9"/>
  <c r="H236" i="9" l="1"/>
  <c r="S236" i="9" l="1"/>
  <c r="J236" i="9"/>
  <c r="O236" i="9" s="1"/>
  <c r="F237" i="9" l="1"/>
  <c r="U236" i="9"/>
  <c r="T236" i="9"/>
  <c r="H237" i="9" l="1"/>
  <c r="S237" i="9" l="1"/>
  <c r="J237" i="9"/>
  <c r="O237" i="9" s="1"/>
  <c r="F238" i="9" l="1"/>
  <c r="U237" i="9"/>
  <c r="T237" i="9"/>
  <c r="H238" i="9" l="1"/>
  <c r="S238" i="9" l="1"/>
  <c r="J238" i="9"/>
  <c r="O238" i="9" s="1"/>
  <c r="U238" i="9" l="1"/>
  <c r="T238" i="9"/>
  <c r="F239" i="9"/>
  <c r="H239" i="9" l="1"/>
  <c r="S239" i="9" l="1"/>
  <c r="J239" i="9"/>
  <c r="O239" i="9" s="1"/>
  <c r="T239" i="9" l="1"/>
  <c r="F240" i="9"/>
  <c r="U239" i="9"/>
  <c r="H240" i="9" l="1"/>
  <c r="S240" i="9" l="1"/>
  <c r="J240" i="9"/>
  <c r="O240" i="9" s="1"/>
  <c r="F241" i="9" l="1"/>
  <c r="U240" i="9"/>
  <c r="T240" i="9"/>
  <c r="H241" i="9" l="1"/>
  <c r="S241" i="9" l="1"/>
  <c r="J241" i="9"/>
  <c r="O241" i="9" s="1"/>
  <c r="F242" i="9" l="1"/>
  <c r="U241" i="9"/>
  <c r="T241" i="9"/>
  <c r="H242" i="9" l="1"/>
  <c r="S242" i="9" l="1"/>
  <c r="J242" i="9"/>
  <c r="O242" i="9" s="1"/>
  <c r="U242" i="9" l="1"/>
  <c r="T242" i="9"/>
  <c r="F243" i="9"/>
  <c r="H243" i="9" l="1"/>
  <c r="S243" i="9" l="1"/>
  <c r="J243" i="9"/>
  <c r="O243" i="9" s="1"/>
  <c r="T243" i="9" l="1"/>
  <c r="F244" i="9"/>
  <c r="U243" i="9"/>
  <c r="H244" i="9" l="1"/>
  <c r="S244" i="9" l="1"/>
  <c r="J244" i="9"/>
  <c r="O244" i="9" s="1"/>
  <c r="F245" i="9" l="1"/>
  <c r="U244" i="9"/>
  <c r="T244" i="9"/>
  <c r="H245" i="9" l="1"/>
  <c r="S245" i="9" l="1"/>
  <c r="J245" i="9"/>
  <c r="O245" i="9" s="1"/>
  <c r="F246" i="9" l="1"/>
  <c r="U245" i="9"/>
  <c r="T245" i="9"/>
  <c r="H246" i="9" l="1"/>
  <c r="S246" i="9" l="1"/>
  <c r="J246" i="9"/>
  <c r="O246" i="9" s="1"/>
  <c r="U246" i="9" l="1"/>
  <c r="T246" i="9"/>
  <c r="F247" i="9"/>
  <c r="H247" i="9" l="1"/>
  <c r="S247" i="9" l="1"/>
  <c r="J247" i="9"/>
  <c r="O247" i="9" s="1"/>
  <c r="T247" i="9" l="1"/>
  <c r="F248" i="9"/>
  <c r="U247" i="9"/>
  <c r="H248" i="9" l="1"/>
  <c r="S248" i="9" l="1"/>
  <c r="J248" i="9"/>
  <c r="O248" i="9" s="1"/>
  <c r="F249" i="9" l="1"/>
  <c r="U248" i="9"/>
  <c r="T248" i="9"/>
  <c r="H249" i="9" l="1"/>
  <c r="S249" i="9" l="1"/>
  <c r="J249" i="9"/>
  <c r="O249" i="9" s="1"/>
  <c r="F250" i="9" l="1"/>
  <c r="U249" i="9"/>
  <c r="T249" i="9"/>
  <c r="H250" i="9" l="1"/>
  <c r="S250" i="9" l="1"/>
  <c r="J250" i="9"/>
  <c r="O250" i="9" s="1"/>
  <c r="U250" i="9" l="1"/>
  <c r="T250" i="9"/>
  <c r="F251" i="9"/>
  <c r="H251" i="9" l="1"/>
  <c r="S251" i="9" l="1"/>
  <c r="J251" i="9"/>
  <c r="O251" i="9" s="1"/>
  <c r="T251" i="9" l="1"/>
  <c r="F252" i="9"/>
  <c r="U251" i="9"/>
  <c r="H252" i="9" l="1"/>
  <c r="S252" i="9" l="1"/>
  <c r="J252" i="9"/>
  <c r="O252" i="9" s="1"/>
  <c r="F253" i="9" l="1"/>
  <c r="U252" i="9"/>
  <c r="T252" i="9"/>
  <c r="H253" i="9" l="1"/>
  <c r="S253" i="9" l="1"/>
  <c r="J253" i="9"/>
  <c r="O253" i="9" s="1"/>
  <c r="F254" i="9" l="1"/>
  <c r="U253" i="9"/>
  <c r="T253" i="9"/>
  <c r="H254" i="9" l="1"/>
  <c r="S254" i="9" l="1"/>
  <c r="J254" i="9"/>
  <c r="O254" i="9" s="1"/>
  <c r="U254" i="9" l="1"/>
  <c r="T254" i="9"/>
  <c r="F255" i="9"/>
  <c r="H255" i="9" l="1"/>
  <c r="S255" i="9" l="1"/>
  <c r="J255" i="9"/>
  <c r="O255" i="9" s="1"/>
  <c r="T255" i="9" l="1"/>
  <c r="F256" i="9"/>
  <c r="U255" i="9"/>
  <c r="H256" i="9" l="1"/>
  <c r="S256" i="9" l="1"/>
  <c r="J256" i="9"/>
  <c r="O256" i="9" s="1"/>
  <c r="F257" i="9" l="1"/>
  <c r="U256" i="9"/>
  <c r="T256" i="9"/>
  <c r="H257" i="9" l="1"/>
  <c r="S257" i="9" l="1"/>
  <c r="J257" i="9"/>
  <c r="O257" i="9" s="1"/>
  <c r="F258" i="9" l="1"/>
  <c r="U257" i="9"/>
  <c r="T257" i="9"/>
  <c r="H258" i="9" l="1"/>
  <c r="S258" i="9" l="1"/>
  <c r="J258" i="9"/>
  <c r="O258" i="9" s="1"/>
  <c r="U258" i="9" l="1"/>
  <c r="T258" i="9"/>
  <c r="F259" i="9"/>
  <c r="H259" i="9" l="1"/>
  <c r="S259" i="9" l="1"/>
  <c r="J259" i="9"/>
  <c r="O259" i="9" s="1"/>
  <c r="T259" i="9" l="1"/>
  <c r="F260" i="9"/>
  <c r="U259" i="9"/>
  <c r="H260" i="9" l="1"/>
  <c r="S260" i="9" l="1"/>
  <c r="J260" i="9"/>
  <c r="O260" i="9" s="1"/>
  <c r="F261" i="9" l="1"/>
  <c r="U260" i="9"/>
  <c r="T260" i="9"/>
  <c r="H261" i="9" l="1"/>
  <c r="S261" i="9" l="1"/>
  <c r="J261" i="9"/>
  <c r="O261" i="9" s="1"/>
  <c r="F262" i="9" l="1"/>
  <c r="U261" i="9"/>
  <c r="T261" i="9"/>
  <c r="H262" i="9" l="1"/>
  <c r="S262" i="9" l="1"/>
  <c r="J262" i="9"/>
  <c r="O262" i="9" s="1"/>
  <c r="U262" i="9" l="1"/>
  <c r="T262" i="9"/>
  <c r="F263" i="9"/>
  <c r="H263" i="9" l="1"/>
  <c r="S263" i="9" l="1"/>
  <c r="J263" i="9"/>
  <c r="O263" i="9" s="1"/>
  <c r="T263" i="9" l="1"/>
  <c r="F264" i="9"/>
  <c r="U263" i="9"/>
  <c r="H264" i="9" l="1"/>
  <c r="S264" i="9" l="1"/>
  <c r="J264" i="9"/>
  <c r="O264" i="9" s="1"/>
  <c r="F265" i="9" l="1"/>
  <c r="U264" i="9"/>
  <c r="T264" i="9"/>
  <c r="H265" i="9" l="1"/>
  <c r="S265" i="9" l="1"/>
  <c r="J265" i="9"/>
  <c r="O265" i="9" s="1"/>
  <c r="F266" i="9" l="1"/>
  <c r="U265" i="9"/>
  <c r="T265" i="9"/>
  <c r="H266" i="9" l="1"/>
  <c r="S266" i="9" l="1"/>
  <c r="J266" i="9"/>
  <c r="O266" i="9" s="1"/>
  <c r="U266" i="9" l="1"/>
  <c r="T266" i="9"/>
  <c r="F267" i="9"/>
  <c r="H267" i="9" l="1"/>
  <c r="S267" i="9" l="1"/>
  <c r="J267" i="9"/>
  <c r="O267" i="9" s="1"/>
  <c r="T267" i="9" l="1"/>
  <c r="F268" i="9"/>
  <c r="U267" i="9"/>
  <c r="H268" i="9" l="1"/>
  <c r="S268" i="9" l="1"/>
  <c r="J268" i="9"/>
  <c r="O268" i="9" s="1"/>
  <c r="F269" i="9" l="1"/>
  <c r="U268" i="9"/>
  <c r="T268" i="9"/>
  <c r="H269" i="9" l="1"/>
  <c r="S269" i="9" l="1"/>
  <c r="J269" i="9"/>
  <c r="O269" i="9" s="1"/>
  <c r="F270" i="9" l="1"/>
  <c r="U269" i="9"/>
  <c r="T269" i="9"/>
  <c r="H270" i="9" l="1"/>
  <c r="S270" i="9" l="1"/>
  <c r="J270" i="9"/>
  <c r="O270" i="9" s="1"/>
  <c r="U270" i="9" l="1"/>
  <c r="T270" i="9"/>
  <c r="F271" i="9"/>
  <c r="H271" i="9" l="1"/>
  <c r="S271" i="9" l="1"/>
  <c r="J271" i="9"/>
  <c r="O271" i="9" s="1"/>
  <c r="T271" i="9" l="1"/>
  <c r="F272" i="9"/>
  <c r="U271" i="9"/>
  <c r="H272" i="9" l="1"/>
  <c r="S272" i="9" l="1"/>
  <c r="J272" i="9"/>
  <c r="O272" i="9" s="1"/>
  <c r="F273" i="9" l="1"/>
  <c r="U272" i="9"/>
  <c r="T272" i="9"/>
  <c r="H273" i="9" l="1"/>
  <c r="S273" i="9" l="1"/>
  <c r="J273" i="9"/>
  <c r="O273" i="9" s="1"/>
  <c r="F274" i="9" l="1"/>
  <c r="U273" i="9"/>
  <c r="T273" i="9"/>
  <c r="H274" i="9" l="1"/>
  <c r="S274" i="9" l="1"/>
  <c r="J274" i="9"/>
  <c r="O274" i="9" s="1"/>
  <c r="U274" i="9" l="1"/>
  <c r="T274" i="9"/>
  <c r="F275" i="9"/>
  <c r="H275" i="9" l="1"/>
  <c r="S275" i="9" l="1"/>
  <c r="J275" i="9"/>
  <c r="O275" i="9" s="1"/>
  <c r="T275" i="9" l="1"/>
  <c r="F276" i="9"/>
  <c r="U275" i="9"/>
  <c r="H276" i="9" l="1"/>
  <c r="S276" i="9" l="1"/>
  <c r="J276" i="9"/>
  <c r="O276" i="9" s="1"/>
  <c r="F277" i="9" l="1"/>
  <c r="U276" i="9"/>
  <c r="T276" i="9"/>
  <c r="H277" i="9" l="1"/>
  <c r="S277" i="9" l="1"/>
  <c r="J277" i="9"/>
  <c r="O277" i="9" s="1"/>
  <c r="F278" i="9" l="1"/>
  <c r="U277" i="9"/>
  <c r="T277" i="9"/>
  <c r="H278" i="9" l="1"/>
  <c r="S278" i="9" l="1"/>
  <c r="J278" i="9"/>
  <c r="O278" i="9" s="1"/>
  <c r="U278" i="9" l="1"/>
  <c r="T278" i="9"/>
  <c r="F279" i="9"/>
  <c r="H279" i="9" l="1"/>
  <c r="S279" i="9" l="1"/>
  <c r="J279" i="9"/>
  <c r="O279" i="9" s="1"/>
  <c r="T279" i="9" l="1"/>
  <c r="F280" i="9"/>
  <c r="U279" i="9"/>
  <c r="H280" i="9" l="1"/>
  <c r="S280" i="9" l="1"/>
  <c r="J280" i="9"/>
  <c r="O280" i="9" s="1"/>
  <c r="F281" i="9" l="1"/>
  <c r="U280" i="9"/>
  <c r="T280" i="9"/>
  <c r="H281" i="9" l="1"/>
  <c r="S281" i="9" l="1"/>
  <c r="J281" i="9"/>
  <c r="O281" i="9" s="1"/>
  <c r="F282" i="9" l="1"/>
  <c r="U281" i="9"/>
  <c r="T281" i="9"/>
  <c r="H282" i="9" l="1"/>
  <c r="S282" i="9" l="1"/>
  <c r="J282" i="9"/>
  <c r="O282" i="9" s="1"/>
  <c r="U282" i="9" l="1"/>
  <c r="T282" i="9"/>
  <c r="F283" i="9"/>
  <c r="H283" i="9" l="1"/>
  <c r="S283" i="9" l="1"/>
  <c r="J283" i="9"/>
  <c r="O283" i="9" s="1"/>
  <c r="T283" i="9" l="1"/>
  <c r="F284" i="9"/>
  <c r="U283" i="9"/>
  <c r="H284" i="9" l="1"/>
  <c r="S284" i="9" l="1"/>
  <c r="J284" i="9"/>
  <c r="O284" i="9" s="1"/>
  <c r="F285" i="9" l="1"/>
  <c r="U284" i="9"/>
  <c r="T284" i="9"/>
  <c r="H285" i="9" l="1"/>
  <c r="S285" i="9" l="1"/>
  <c r="J285" i="9"/>
  <c r="O285" i="9" s="1"/>
  <c r="F286" i="9" l="1"/>
  <c r="U285" i="9"/>
  <c r="T285" i="9"/>
  <c r="H286" i="9" l="1"/>
  <c r="S286" i="9" l="1"/>
  <c r="J286" i="9"/>
  <c r="O286" i="9" s="1"/>
  <c r="U286" i="9" l="1"/>
  <c r="T286" i="9"/>
  <c r="F287" i="9"/>
  <c r="H287" i="9" l="1"/>
  <c r="S287" i="9" l="1"/>
  <c r="J287" i="9"/>
  <c r="O287" i="9" s="1"/>
  <c r="T287" i="9" l="1"/>
  <c r="F288" i="9"/>
  <c r="U287" i="9"/>
  <c r="H288" i="9" l="1"/>
  <c r="S288" i="9" l="1"/>
  <c r="J288" i="9"/>
  <c r="O288" i="9" s="1"/>
  <c r="F289" i="9" l="1"/>
  <c r="U288" i="9"/>
  <c r="T288" i="9"/>
  <c r="H289" i="9" l="1"/>
  <c r="S289" i="9" l="1"/>
  <c r="J289" i="9"/>
  <c r="O289" i="9" s="1"/>
  <c r="F290" i="9" l="1"/>
  <c r="U289" i="9"/>
  <c r="T289" i="9"/>
  <c r="H290" i="9" l="1"/>
  <c r="S290" i="9" l="1"/>
  <c r="J290" i="9"/>
  <c r="O290" i="9" s="1"/>
  <c r="U290" i="9" l="1"/>
  <c r="T290" i="9"/>
  <c r="F291" i="9"/>
  <c r="H291" i="9" l="1"/>
  <c r="S291" i="9" l="1"/>
  <c r="J291" i="9"/>
  <c r="O291" i="9" s="1"/>
  <c r="T291" i="9" l="1"/>
  <c r="F292" i="9"/>
  <c r="U291" i="9"/>
  <c r="H292" i="9" l="1"/>
  <c r="S292" i="9" l="1"/>
  <c r="J292" i="9"/>
  <c r="O292" i="9" s="1"/>
  <c r="F293" i="9" l="1"/>
  <c r="U292" i="9"/>
  <c r="T292" i="9"/>
  <c r="H293" i="9" l="1"/>
  <c r="S293" i="9" l="1"/>
  <c r="J293" i="9"/>
  <c r="O293" i="9" s="1"/>
  <c r="F294" i="9" l="1"/>
  <c r="U293" i="9"/>
  <c r="T293" i="9"/>
  <c r="H294" i="9" l="1"/>
  <c r="S294" i="9" l="1"/>
  <c r="J294" i="9"/>
  <c r="O294" i="9" s="1"/>
  <c r="U294" i="9" l="1"/>
  <c r="T294" i="9"/>
  <c r="F295" i="9"/>
  <c r="H295" i="9" l="1"/>
  <c r="S295" i="9" l="1"/>
  <c r="J295" i="9"/>
  <c r="O295" i="9" s="1"/>
  <c r="T295" i="9" l="1"/>
  <c r="F296" i="9"/>
  <c r="U295" i="9"/>
  <c r="H296" i="9" l="1"/>
  <c r="S296" i="9" l="1"/>
  <c r="J296" i="9"/>
  <c r="O296" i="9" s="1"/>
  <c r="F297" i="9" l="1"/>
  <c r="U296" i="9"/>
  <c r="T296" i="9"/>
  <c r="H297" i="9" l="1"/>
  <c r="S297" i="9" l="1"/>
  <c r="J297" i="9"/>
  <c r="O297" i="9" s="1"/>
  <c r="F298" i="9" l="1"/>
  <c r="U297" i="9"/>
  <c r="T297" i="9"/>
  <c r="H298" i="9" l="1"/>
  <c r="S298" i="9" l="1"/>
  <c r="J298" i="9"/>
  <c r="O298" i="9" s="1"/>
  <c r="U298" i="9" l="1"/>
  <c r="T298" i="9"/>
  <c r="F299" i="9"/>
  <c r="H299" i="9" l="1"/>
  <c r="S299" i="9" l="1"/>
  <c r="J299" i="9"/>
  <c r="O299" i="9" s="1"/>
  <c r="T299" i="9" l="1"/>
  <c r="F300" i="9"/>
  <c r="U299" i="9"/>
  <c r="H300" i="9" l="1"/>
  <c r="S300" i="9" l="1"/>
  <c r="J300" i="9"/>
  <c r="O300" i="9" s="1"/>
  <c r="F301" i="9" l="1"/>
  <c r="U300" i="9"/>
  <c r="T300" i="9"/>
  <c r="H301" i="9" l="1"/>
  <c r="S301" i="9" l="1"/>
  <c r="J301" i="9"/>
  <c r="O301" i="9" s="1"/>
  <c r="F302" i="9" l="1"/>
  <c r="U301" i="9"/>
  <c r="T301" i="9"/>
  <c r="H302" i="9" l="1"/>
  <c r="S302" i="9" l="1"/>
  <c r="J302" i="9"/>
  <c r="O302" i="9" s="1"/>
  <c r="U302" i="9" l="1"/>
  <c r="T302" i="9"/>
  <c r="F303" i="9"/>
  <c r="H303" i="9" l="1"/>
  <c r="S303" i="9" l="1"/>
  <c r="J303" i="9"/>
  <c r="O303" i="9" s="1"/>
  <c r="T303" i="9" l="1"/>
  <c r="F304" i="9"/>
  <c r="U303" i="9"/>
  <c r="H304" i="9" l="1"/>
  <c r="S304" i="9" l="1"/>
  <c r="J304" i="9"/>
  <c r="O304" i="9" s="1"/>
  <c r="F305" i="9" l="1"/>
  <c r="U304" i="9"/>
  <c r="T304" i="9"/>
  <c r="H305" i="9" l="1"/>
  <c r="S305" i="9" l="1"/>
  <c r="J305" i="9"/>
  <c r="O305" i="9" s="1"/>
  <c r="F306" i="9" l="1"/>
  <c r="U305" i="9"/>
  <c r="T305" i="9"/>
  <c r="H306" i="9" l="1"/>
  <c r="S306" i="9" l="1"/>
  <c r="J306" i="9"/>
  <c r="O306" i="9" s="1"/>
  <c r="U306" i="9" l="1"/>
  <c r="T306" i="9"/>
  <c r="F307" i="9"/>
  <c r="H307" i="9" l="1"/>
  <c r="S307" i="9" l="1"/>
  <c r="J307" i="9"/>
  <c r="O307" i="9" s="1"/>
  <c r="T307" i="9" l="1"/>
  <c r="F308" i="9"/>
  <c r="U307" i="9"/>
  <c r="H308" i="9" l="1"/>
  <c r="S308" i="9" l="1"/>
  <c r="J308" i="9"/>
  <c r="O308" i="9" s="1"/>
  <c r="F309" i="9" l="1"/>
  <c r="U308" i="9"/>
  <c r="T308" i="9"/>
  <c r="H309" i="9" l="1"/>
  <c r="S309" i="9" l="1"/>
  <c r="J309" i="9"/>
  <c r="O309" i="9" s="1"/>
  <c r="F310" i="9" l="1"/>
  <c r="U309" i="9"/>
  <c r="T309" i="9"/>
  <c r="H310" i="9" l="1"/>
  <c r="S310" i="9" l="1"/>
  <c r="J310" i="9"/>
  <c r="O310" i="9" s="1"/>
  <c r="U310" i="9" l="1"/>
  <c r="T310" i="9"/>
  <c r="F311" i="9"/>
  <c r="H311" i="9" l="1"/>
  <c r="S311" i="9" l="1"/>
  <c r="J311" i="9"/>
  <c r="O311" i="9" s="1"/>
  <c r="T311" i="9" l="1"/>
  <c r="F312" i="9"/>
  <c r="U311" i="9"/>
  <c r="H312" i="9" l="1"/>
  <c r="S312" i="9" l="1"/>
  <c r="J312" i="9"/>
  <c r="O312" i="9" s="1"/>
  <c r="F313" i="9" l="1"/>
  <c r="U312" i="9"/>
  <c r="T312" i="9"/>
  <c r="H313" i="9" l="1"/>
  <c r="S313" i="9" l="1"/>
  <c r="J313" i="9"/>
  <c r="O313" i="9" s="1"/>
  <c r="F314" i="9" l="1"/>
  <c r="U313" i="9"/>
  <c r="T313" i="9"/>
  <c r="H314" i="9" l="1"/>
  <c r="S314" i="9" l="1"/>
  <c r="J314" i="9"/>
  <c r="O314" i="9" s="1"/>
  <c r="U314" i="9" l="1"/>
  <c r="T314" i="9"/>
  <c r="F315" i="9"/>
  <c r="H315" i="9" l="1"/>
  <c r="S315" i="9" l="1"/>
  <c r="J315" i="9"/>
  <c r="O315" i="9" s="1"/>
  <c r="T315" i="9" l="1"/>
  <c r="F316" i="9"/>
  <c r="U315" i="9"/>
  <c r="H316" i="9" l="1"/>
  <c r="S316" i="9" l="1"/>
  <c r="J316" i="9"/>
  <c r="O316" i="9" s="1"/>
  <c r="F317" i="9" l="1"/>
  <c r="U316" i="9"/>
  <c r="T316" i="9"/>
  <c r="H317" i="9" l="1"/>
  <c r="S317" i="9" l="1"/>
  <c r="J317" i="9"/>
  <c r="O317" i="9" s="1"/>
  <c r="F318" i="9" l="1"/>
  <c r="U317" i="9"/>
  <c r="T317" i="9"/>
  <c r="H318" i="9" l="1"/>
  <c r="S318" i="9" l="1"/>
  <c r="J318" i="9"/>
  <c r="O318" i="9" s="1"/>
  <c r="U318" i="9" l="1"/>
  <c r="T318" i="9"/>
  <c r="F319" i="9"/>
  <c r="H319" i="9" l="1"/>
  <c r="S319" i="9" l="1"/>
  <c r="J319" i="9"/>
  <c r="O319" i="9" s="1"/>
  <c r="T319" i="9" l="1"/>
  <c r="F320" i="9"/>
  <c r="U319" i="9"/>
  <c r="H320" i="9" l="1"/>
  <c r="S320" i="9" l="1"/>
  <c r="J320" i="9"/>
  <c r="O320" i="9" s="1"/>
  <c r="F321" i="9" l="1"/>
  <c r="U320" i="9"/>
  <c r="T320" i="9"/>
  <c r="H321" i="9" l="1"/>
  <c r="S321" i="9" l="1"/>
  <c r="J321" i="9"/>
  <c r="O321" i="9" s="1"/>
  <c r="F322" i="9" l="1"/>
  <c r="U321" i="9"/>
  <c r="T321" i="9"/>
  <c r="H322" i="9" l="1"/>
  <c r="S322" i="9" l="1"/>
  <c r="J322" i="9"/>
  <c r="O322" i="9" s="1"/>
  <c r="U322" i="9" l="1"/>
  <c r="T322" i="9"/>
  <c r="F323" i="9"/>
  <c r="H323" i="9" l="1"/>
  <c r="S323" i="9" l="1"/>
  <c r="J323" i="9"/>
  <c r="O323" i="9" s="1"/>
  <c r="T323" i="9" l="1"/>
  <c r="F324" i="9"/>
  <c r="U323" i="9"/>
  <c r="H324" i="9" l="1"/>
  <c r="S324" i="9" l="1"/>
  <c r="J324" i="9"/>
  <c r="O324" i="9" s="1"/>
  <c r="F325" i="9" l="1"/>
  <c r="U324" i="9"/>
  <c r="T324" i="9"/>
  <c r="H325" i="9" l="1"/>
  <c r="S325" i="9" l="1"/>
  <c r="J325" i="9"/>
  <c r="O325" i="9" s="1"/>
  <c r="F326" i="9" l="1"/>
  <c r="U325" i="9"/>
  <c r="T325" i="9"/>
  <c r="H326" i="9" l="1"/>
  <c r="S326" i="9" l="1"/>
  <c r="J326" i="9"/>
  <c r="O326" i="9" s="1"/>
  <c r="U326" i="9" l="1"/>
  <c r="T326" i="9"/>
  <c r="F327" i="9"/>
  <c r="H327" i="9" l="1"/>
  <c r="S327" i="9" l="1"/>
  <c r="J327" i="9"/>
  <c r="O327" i="9" s="1"/>
  <c r="T327" i="9" l="1"/>
  <c r="F328" i="9"/>
  <c r="U327" i="9"/>
  <c r="H328" i="9" l="1"/>
  <c r="S328" i="9" l="1"/>
  <c r="J328" i="9"/>
  <c r="O328" i="9" s="1"/>
  <c r="F329" i="9" l="1"/>
  <c r="U328" i="9"/>
  <c r="T328" i="9"/>
  <c r="H329" i="9" l="1"/>
  <c r="S329" i="9" l="1"/>
  <c r="J329" i="9"/>
  <c r="O329" i="9" s="1"/>
  <c r="F330" i="9" l="1"/>
  <c r="U329" i="9"/>
  <c r="T329" i="9"/>
  <c r="H330" i="9" l="1"/>
  <c r="S330" i="9" l="1"/>
  <c r="J330" i="9"/>
  <c r="O330" i="9" s="1"/>
  <c r="U330" i="9" l="1"/>
  <c r="T330" i="9"/>
  <c r="F331" i="9"/>
  <c r="H331" i="9" l="1"/>
  <c r="S331" i="9" l="1"/>
  <c r="J331" i="9"/>
  <c r="O331" i="9" s="1"/>
  <c r="T331" i="9" l="1"/>
  <c r="F332" i="9"/>
  <c r="U331" i="9"/>
  <c r="H332" i="9" l="1"/>
  <c r="S332" i="9" l="1"/>
  <c r="J332" i="9"/>
  <c r="O332" i="9" s="1"/>
  <c r="F333" i="9" l="1"/>
  <c r="U332" i="9"/>
  <c r="T332" i="9"/>
  <c r="H333" i="9" l="1"/>
  <c r="S333" i="9" l="1"/>
  <c r="J333" i="9"/>
  <c r="O333" i="9" s="1"/>
  <c r="F334" i="9" l="1"/>
  <c r="U333" i="9"/>
  <c r="T333" i="9"/>
  <c r="H334" i="9" l="1"/>
  <c r="S334" i="9" l="1"/>
  <c r="J334" i="9"/>
  <c r="O334" i="9" s="1"/>
  <c r="U334" i="9" l="1"/>
  <c r="T334" i="9"/>
  <c r="F335" i="9"/>
  <c r="H335" i="9" l="1"/>
  <c r="S335" i="9" l="1"/>
  <c r="J335" i="9"/>
  <c r="O335" i="9" s="1"/>
  <c r="T335" i="9" l="1"/>
  <c r="F336" i="9"/>
  <c r="U335" i="9"/>
  <c r="H336" i="9" l="1"/>
  <c r="S336" i="9" l="1"/>
  <c r="J336" i="9"/>
  <c r="O336" i="9" s="1"/>
  <c r="F337" i="9" l="1"/>
  <c r="U336" i="9"/>
  <c r="T336" i="9"/>
  <c r="H337" i="9" l="1"/>
  <c r="S337" i="9" l="1"/>
  <c r="J337" i="9"/>
  <c r="O337" i="9" s="1"/>
  <c r="F338" i="9" l="1"/>
  <c r="U337" i="9"/>
  <c r="T337" i="9"/>
  <c r="H338" i="9" l="1"/>
  <c r="S338" i="9" l="1"/>
  <c r="J338" i="9"/>
  <c r="O338" i="9" s="1"/>
  <c r="U338" i="9" l="1"/>
  <c r="T338" i="9"/>
  <c r="F339" i="9"/>
  <c r="H339" i="9" l="1"/>
  <c r="S339" i="9" l="1"/>
  <c r="J339" i="9"/>
  <c r="O339" i="9" s="1"/>
  <c r="T339" i="9" l="1"/>
  <c r="F340" i="9"/>
  <c r="U339" i="9"/>
  <c r="H340" i="9" l="1"/>
  <c r="S340" i="9" l="1"/>
  <c r="J340" i="9"/>
  <c r="O340" i="9" s="1"/>
  <c r="F341" i="9" l="1"/>
  <c r="U340" i="9"/>
  <c r="T340" i="9"/>
  <c r="H341" i="9" l="1"/>
  <c r="S341" i="9" l="1"/>
  <c r="J341" i="9"/>
  <c r="O341" i="9" s="1"/>
  <c r="F342" i="9" l="1"/>
  <c r="U341" i="9"/>
  <c r="T341" i="9"/>
  <c r="H342" i="9" l="1"/>
  <c r="S342" i="9" l="1"/>
  <c r="J342" i="9"/>
  <c r="O342" i="9" s="1"/>
  <c r="U342" i="9" l="1"/>
  <c r="T342" i="9"/>
  <c r="F343" i="9"/>
  <c r="H343" i="9" l="1"/>
  <c r="S343" i="9" l="1"/>
  <c r="J343" i="9"/>
  <c r="O343" i="9" s="1"/>
  <c r="T343" i="9" l="1"/>
  <c r="F344" i="9"/>
  <c r="U343" i="9"/>
  <c r="H344" i="9" l="1"/>
  <c r="S344" i="9" l="1"/>
  <c r="J344" i="9"/>
  <c r="O344" i="9" s="1"/>
  <c r="F345" i="9" l="1"/>
  <c r="U344" i="9"/>
  <c r="T344" i="9"/>
  <c r="H345" i="9" l="1"/>
  <c r="S345" i="9" l="1"/>
  <c r="J345" i="9"/>
  <c r="O345" i="9" s="1"/>
  <c r="F346" i="9" l="1"/>
  <c r="U345" i="9"/>
  <c r="T345" i="9"/>
  <c r="H346" i="9" l="1"/>
  <c r="S346" i="9" l="1"/>
  <c r="J346" i="9"/>
  <c r="O346" i="9" s="1"/>
  <c r="U346" i="9" l="1"/>
  <c r="T346" i="9"/>
  <c r="F347" i="9"/>
  <c r="H347" i="9" l="1"/>
  <c r="S347" i="9" l="1"/>
  <c r="J347" i="9"/>
  <c r="O347" i="9" s="1"/>
  <c r="T347" i="9" l="1"/>
  <c r="F348" i="9"/>
  <c r="U347" i="9"/>
  <c r="H348" i="9" l="1"/>
  <c r="S348" i="9" l="1"/>
  <c r="J348" i="9"/>
  <c r="O348" i="9" s="1"/>
  <c r="F349" i="9" l="1"/>
  <c r="U348" i="9"/>
  <c r="T348" i="9"/>
  <c r="H349" i="9" l="1"/>
  <c r="S349" i="9" l="1"/>
  <c r="J349" i="9"/>
  <c r="O349" i="9" s="1"/>
  <c r="F350" i="9" l="1"/>
  <c r="U349" i="9"/>
  <c r="T349" i="9"/>
  <c r="H350" i="9" l="1"/>
  <c r="S350" i="9" l="1"/>
  <c r="J350" i="9"/>
  <c r="O350" i="9" s="1"/>
  <c r="U350" i="9" l="1"/>
  <c r="T350" i="9"/>
  <c r="F351" i="9"/>
  <c r="H351" i="9" l="1"/>
  <c r="S351" i="9" l="1"/>
  <c r="J351" i="9"/>
  <c r="O351" i="9" s="1"/>
  <c r="T351" i="9" l="1"/>
  <c r="F352" i="9"/>
  <c r="U351" i="9"/>
  <c r="H352" i="9" l="1"/>
  <c r="S352" i="9" l="1"/>
  <c r="J352" i="9"/>
  <c r="O352" i="9" s="1"/>
  <c r="F353" i="9" l="1"/>
  <c r="U352" i="9"/>
  <c r="T352" i="9"/>
  <c r="H353" i="9" l="1"/>
  <c r="S353" i="9" l="1"/>
  <c r="J353" i="9"/>
  <c r="O353" i="9" s="1"/>
  <c r="F354" i="9" l="1"/>
  <c r="U353" i="9"/>
  <c r="T353" i="9"/>
  <c r="H354" i="9" l="1"/>
  <c r="S354" i="9" l="1"/>
  <c r="J354" i="9"/>
  <c r="O354" i="9" s="1"/>
  <c r="U354" i="9" l="1"/>
  <c r="T354" i="9"/>
  <c r="F355" i="9"/>
  <c r="H355" i="9" l="1"/>
  <c r="S355" i="9" l="1"/>
  <c r="J355" i="9"/>
  <c r="O355" i="9" s="1"/>
  <c r="T355" i="9" l="1"/>
  <c r="F356" i="9"/>
  <c r="U355" i="9"/>
  <c r="H356" i="9" l="1"/>
  <c r="S356" i="9" l="1"/>
  <c r="J356" i="9"/>
  <c r="O356" i="9" s="1"/>
  <c r="F357" i="9" l="1"/>
  <c r="U356" i="9"/>
  <c r="T356" i="9"/>
  <c r="H357" i="9" l="1"/>
  <c r="S357" i="9" l="1"/>
  <c r="J357" i="9"/>
  <c r="O357" i="9" s="1"/>
  <c r="F358" i="9" l="1"/>
  <c r="U357" i="9"/>
  <c r="T357" i="9"/>
  <c r="H358" i="9" l="1"/>
  <c r="S358" i="9" l="1"/>
  <c r="J358" i="9"/>
  <c r="O358" i="9" s="1"/>
  <c r="U358" i="9" l="1"/>
  <c r="T358" i="9"/>
  <c r="F359" i="9"/>
  <c r="H359" i="9" l="1"/>
  <c r="S359" i="9" l="1"/>
  <c r="J359" i="9"/>
  <c r="O359" i="9" s="1"/>
  <c r="U359" i="9" l="1"/>
  <c r="F360" i="9"/>
  <c r="T359" i="9"/>
  <c r="H360" i="9" l="1"/>
  <c r="S360" i="9" l="1"/>
  <c r="J360" i="9"/>
  <c r="O360" i="9" s="1"/>
  <c r="T360" i="9" l="1"/>
  <c r="U360" i="9"/>
  <c r="F361" i="9"/>
  <c r="H361" i="9" l="1"/>
  <c r="S361" i="9" l="1"/>
  <c r="J361" i="9"/>
  <c r="O361" i="9" s="1"/>
  <c r="T361" i="9" l="1"/>
  <c r="U361" i="9"/>
  <c r="F362" i="9"/>
  <c r="H362" i="9" l="1"/>
  <c r="S362" i="9" l="1"/>
  <c r="J362" i="9"/>
  <c r="O362" i="9" s="1"/>
  <c r="F363" i="9" l="1"/>
  <c r="T362" i="9"/>
  <c r="U362" i="9"/>
  <c r="H363" i="9" l="1"/>
  <c r="S363" i="9" l="1"/>
  <c r="J363" i="9"/>
  <c r="O363" i="9" s="1"/>
  <c r="U363" i="9" l="1"/>
  <c r="F364" i="9"/>
  <c r="T363" i="9"/>
  <c r="H364" i="9" l="1"/>
  <c r="S364" i="9" l="1"/>
  <c r="J364" i="9"/>
  <c r="O364" i="9" s="1"/>
  <c r="T364" i="9" l="1"/>
  <c r="U364" i="9"/>
  <c r="F365" i="9"/>
  <c r="H365" i="9" l="1"/>
  <c r="S365" i="9" l="1"/>
  <c r="J365" i="9"/>
  <c r="O365" i="9" s="1"/>
  <c r="U365" i="9" l="1"/>
  <c r="T365" i="9"/>
  <c r="F366" i="9"/>
  <c r="H366" i="9" l="1"/>
  <c r="S366" i="9" l="1"/>
  <c r="J366" i="9"/>
  <c r="O366" i="9" s="1"/>
  <c r="F367" i="9" l="1"/>
  <c r="U366" i="9"/>
  <c r="T366" i="9"/>
  <c r="H367" i="9" l="1"/>
  <c r="S367" i="9" l="1"/>
  <c r="J367" i="9"/>
  <c r="O367" i="9" s="1"/>
  <c r="U367" i="9" l="1"/>
  <c r="T367" i="9"/>
  <c r="F368" i="9"/>
  <c r="H368" i="9" l="1"/>
  <c r="S368" i="9" l="1"/>
  <c r="J368" i="9"/>
  <c r="O368" i="9" s="1"/>
  <c r="T368" i="9" l="1"/>
  <c r="F369" i="9"/>
  <c r="U368" i="9"/>
  <c r="H369" i="9" l="1"/>
  <c r="S369" i="9" l="1"/>
  <c r="J369" i="9"/>
  <c r="O369" i="9" s="1"/>
  <c r="F370" i="9" l="1"/>
  <c r="U369" i="9"/>
  <c r="T369" i="9"/>
  <c r="H370" i="9" l="1"/>
  <c r="S370" i="9" l="1"/>
  <c r="J370" i="9"/>
  <c r="O370" i="9" s="1"/>
  <c r="F371" i="9" l="1"/>
  <c r="U370" i="9"/>
  <c r="T370" i="9"/>
  <c r="H371" i="9" l="1"/>
  <c r="S371" i="9" l="1"/>
  <c r="J371" i="9"/>
  <c r="O371" i="9" s="1"/>
  <c r="U371" i="9" l="1"/>
  <c r="T371" i="9"/>
  <c r="F372" i="9"/>
  <c r="H372" i="9" l="1"/>
  <c r="S372" i="9" l="1"/>
  <c r="J372" i="9"/>
  <c r="O372" i="9" s="1"/>
  <c r="T372" i="9" l="1"/>
  <c r="F373" i="9"/>
  <c r="U372" i="9"/>
  <c r="H373" i="9" l="1"/>
  <c r="S373" i="9" l="1"/>
  <c r="J373" i="9"/>
  <c r="O373" i="9" s="1"/>
  <c r="F374" i="9" l="1"/>
  <c r="U373" i="9"/>
  <c r="T373" i="9"/>
  <c r="H374" i="9" l="1"/>
  <c r="S374" i="9" l="1"/>
  <c r="J374" i="9"/>
  <c r="O374" i="9" s="1"/>
  <c r="F375" i="9" l="1"/>
  <c r="U374" i="9"/>
  <c r="T374" i="9"/>
  <c r="H375" i="9" l="1"/>
  <c r="S375" i="9" l="1"/>
  <c r="J375" i="9"/>
  <c r="O375" i="9" s="1"/>
  <c r="U375" i="9" l="1"/>
  <c r="T375" i="9"/>
  <c r="F376" i="9"/>
  <c r="H376" i="9" l="1"/>
  <c r="S376" i="9" l="1"/>
  <c r="J376" i="9"/>
  <c r="O376" i="9" s="1"/>
  <c r="T376" i="9" l="1"/>
  <c r="F377" i="9"/>
  <c r="U376" i="9"/>
  <c r="H377" i="9" l="1"/>
  <c r="S377" i="9" l="1"/>
  <c r="J377" i="9"/>
  <c r="O377" i="9" s="1"/>
  <c r="F378" i="9" l="1"/>
  <c r="U377" i="9"/>
  <c r="T377" i="9"/>
  <c r="H378" i="9" l="1"/>
  <c r="S378" i="9" l="1"/>
  <c r="J378" i="9"/>
  <c r="O378" i="9" s="1"/>
  <c r="F379" i="9" l="1"/>
  <c r="U378" i="9"/>
  <c r="T378" i="9"/>
  <c r="H379" i="9" l="1"/>
  <c r="S379" i="9" l="1"/>
  <c r="J379" i="9"/>
  <c r="O379" i="9" s="1"/>
  <c r="U379" i="9" l="1"/>
  <c r="T379" i="9"/>
  <c r="F380" i="9"/>
  <c r="H380" i="9" l="1"/>
  <c r="S380" i="9" l="1"/>
  <c r="J380" i="9"/>
  <c r="O380" i="9" s="1"/>
  <c r="T380" i="9" l="1"/>
  <c r="F381" i="9"/>
  <c r="U380" i="9"/>
  <c r="H381" i="9" l="1"/>
  <c r="S381" i="9" l="1"/>
  <c r="J381" i="9"/>
  <c r="O381" i="9" s="1"/>
  <c r="F382" i="9" l="1"/>
  <c r="U381" i="9"/>
  <c r="T381" i="9"/>
  <c r="H382" i="9" l="1"/>
  <c r="S382" i="9" l="1"/>
  <c r="J382" i="9"/>
  <c r="O382" i="9" s="1"/>
  <c r="T382" i="9" l="1"/>
  <c r="F383" i="9"/>
  <c r="U382" i="9"/>
  <c r="H383" i="9" l="1"/>
  <c r="S383" i="9" l="1"/>
  <c r="J383" i="9"/>
  <c r="O383" i="9" s="1"/>
  <c r="U383" i="9" l="1"/>
  <c r="T383" i="9"/>
  <c r="F384" i="9"/>
  <c r="H384" i="9" l="1"/>
  <c r="S384" i="9" l="1"/>
  <c r="J384" i="9"/>
  <c r="O384" i="9" s="1"/>
  <c r="F385" i="9" l="1"/>
  <c r="U384" i="9"/>
  <c r="T384" i="9"/>
  <c r="H385" i="9" l="1"/>
  <c r="S385" i="9" l="1"/>
  <c r="J385" i="9"/>
  <c r="O385" i="9" s="1"/>
  <c r="U385" i="9" l="1"/>
  <c r="F386" i="9"/>
  <c r="T385" i="9"/>
  <c r="H386" i="9" l="1"/>
  <c r="S386" i="9" l="1"/>
  <c r="J386" i="9"/>
  <c r="O386" i="9" s="1"/>
  <c r="U386" i="9" l="1"/>
  <c r="T386" i="9"/>
  <c r="F387" i="9"/>
  <c r="H387" i="9" l="1"/>
  <c r="J387" i="9" s="1"/>
  <c r="O387" i="9" s="1"/>
  <c r="F388" i="9" s="1"/>
  <c r="H388" i="9" l="1"/>
  <c r="J388" i="9" s="1"/>
  <c r="O388" i="9" s="1"/>
  <c r="F389" i="9" s="1"/>
  <c r="H389" i="9" l="1"/>
  <c r="J389" i="9" s="1"/>
  <c r="O389" i="9" s="1"/>
  <c r="F390" i="9" s="1"/>
  <c r="H390" i="9" l="1"/>
  <c r="J390" i="9" s="1"/>
  <c r="O390" i="9" s="1"/>
  <c r="F391" i="9" s="1"/>
  <c r="H391" i="9" l="1"/>
  <c r="J391" i="9" s="1"/>
  <c r="O391" i="9" s="1"/>
  <c r="F392" i="9" s="1"/>
  <c r="H392" i="9" l="1"/>
  <c r="J392" i="9" s="1"/>
  <c r="O392" i="9" s="1"/>
  <c r="F393" i="9" s="1"/>
  <c r="H393" i="9" l="1"/>
  <c r="J393" i="9" s="1"/>
  <c r="O393" i="9" s="1"/>
  <c r="F394" i="9" s="1"/>
  <c r="H394" i="9" l="1"/>
  <c r="J394" i="9" s="1"/>
  <c r="O394" i="9" s="1"/>
  <c r="F395" i="9" s="1"/>
  <c r="H395" i="9" l="1"/>
  <c r="J395" i="9" s="1"/>
  <c r="O395" i="9" s="1"/>
  <c r="F396" i="9" s="1"/>
  <c r="H396" i="9" l="1"/>
  <c r="J396" i="9" s="1"/>
  <c r="O396" i="9" s="1"/>
  <c r="F397" i="9" s="1"/>
  <c r="H397" i="9" l="1"/>
  <c r="J397" i="9" s="1"/>
  <c r="O397" i="9" s="1"/>
  <c r="F398" i="9" s="1"/>
  <c r="H398" i="9" l="1"/>
  <c r="J398" i="9" s="1"/>
  <c r="O398" i="9" s="1"/>
  <c r="F399" i="9" s="1"/>
  <c r="H399" i="9" l="1"/>
  <c r="J399" i="9" s="1"/>
  <c r="O399" i="9" s="1"/>
  <c r="F400" i="9" s="1"/>
  <c r="H400" i="9" l="1"/>
  <c r="J400" i="9" s="1"/>
  <c r="O400" i="9" s="1"/>
  <c r="F401" i="9" s="1"/>
  <c r="H401" i="9" l="1"/>
  <c r="J401" i="9" s="1"/>
  <c r="O401" i="9" s="1"/>
  <c r="F402" i="9" s="1"/>
  <c r="H402" i="9" l="1"/>
  <c r="J402" i="9" s="1"/>
  <c r="O402" i="9" s="1"/>
  <c r="F403" i="9" s="1"/>
  <c r="H403" i="9" l="1"/>
  <c r="J403" i="9" s="1"/>
  <c r="O403" i="9" s="1"/>
  <c r="F404" i="9" s="1"/>
  <c r="H404" i="9" l="1"/>
  <c r="J404" i="9" s="1"/>
  <c r="O404" i="9" s="1"/>
  <c r="F405" i="9" s="1"/>
  <c r="H405" i="9" l="1"/>
  <c r="J405" i="9" s="1"/>
  <c r="O405" i="9" s="1"/>
  <c r="F406" i="9" s="1"/>
  <c r="H406" i="9" l="1"/>
  <c r="J406" i="9" s="1"/>
  <c r="O406" i="9" s="1"/>
  <c r="F407" i="9" s="1"/>
  <c r="H407" i="9" l="1"/>
  <c r="J407" i="9" s="1"/>
  <c r="O407" i="9" s="1"/>
  <c r="F408" i="9" s="1"/>
  <c r="H408" i="9" l="1"/>
  <c r="J408" i="9" s="1"/>
  <c r="O408" i="9" s="1"/>
  <c r="F409" i="9" s="1"/>
  <c r="H409" i="9" l="1"/>
  <c r="J409" i="9" s="1"/>
  <c r="O409" i="9" s="1"/>
  <c r="F410" i="9" s="1"/>
  <c r="H410" i="9" l="1"/>
  <c r="J410" i="9" s="1"/>
  <c r="O410" i="9" s="1"/>
  <c r="F411" i="9" s="1"/>
  <c r="H411" i="9" l="1"/>
  <c r="J411" i="9" s="1"/>
  <c r="O411" i="9" s="1"/>
  <c r="F412" i="9" s="1"/>
  <c r="H412" i="9" l="1"/>
  <c r="J412" i="9" s="1"/>
  <c r="O412" i="9" s="1"/>
  <c r="F413" i="9" s="1"/>
  <c r="H413" i="9" l="1"/>
  <c r="J413" i="9" s="1"/>
  <c r="O413" i="9" s="1"/>
  <c r="F414" i="9" s="1"/>
  <c r="H414" i="9" l="1"/>
  <c r="J414" i="9" s="1"/>
  <c r="O414" i="9" s="1"/>
  <c r="F415" i="9" s="1"/>
  <c r="H415" i="9" l="1"/>
  <c r="J415" i="9" s="1"/>
  <c r="O415" i="9" s="1"/>
  <c r="F416" i="9" s="1"/>
  <c r="H416" i="9" l="1"/>
  <c r="J416" i="9" s="1"/>
  <c r="O416" i="9" s="1"/>
  <c r="F417" i="9" s="1"/>
  <c r="H417" i="9" l="1"/>
  <c r="J417" i="9" s="1"/>
  <c r="O417" i="9" s="1"/>
  <c r="F418" i="9" s="1"/>
  <c r="H418" i="9" l="1"/>
  <c r="J418" i="9" s="1"/>
  <c r="O418" i="9" s="1"/>
  <c r="F419" i="9" s="1"/>
  <c r="H419" i="9" l="1"/>
  <c r="J419" i="9" s="1"/>
  <c r="O419" i="9" s="1"/>
  <c r="F420" i="9" s="1"/>
  <c r="H420" i="9" l="1"/>
  <c r="J420" i="9" s="1"/>
  <c r="O420" i="9" s="1"/>
  <c r="F421" i="9" s="1"/>
  <c r="H421" i="9" l="1"/>
  <c r="J421" i="9" s="1"/>
  <c r="O421" i="9" s="1"/>
  <c r="F422" i="9" s="1"/>
  <c r="H422" i="9" l="1"/>
  <c r="J422" i="9" s="1"/>
  <c r="O422" i="9" s="1"/>
  <c r="F423" i="9" s="1"/>
  <c r="H423" i="9" l="1"/>
  <c r="J423" i="9" s="1"/>
  <c r="O423" i="9" s="1"/>
  <c r="F424" i="9" s="1"/>
  <c r="H424" i="9" l="1"/>
  <c r="J424" i="9" s="1"/>
  <c r="O424" i="9" s="1"/>
  <c r="F425" i="9" s="1"/>
  <c r="H425" i="9" l="1"/>
  <c r="J425" i="9" s="1"/>
  <c r="O425" i="9" s="1"/>
  <c r="F426" i="9" s="1"/>
  <c r="H426" i="9" l="1"/>
  <c r="J426" i="9" s="1"/>
  <c r="O426" i="9" s="1"/>
  <c r="F427" i="9" s="1"/>
  <c r="H427" i="9" l="1"/>
  <c r="J427" i="9" s="1"/>
  <c r="O427" i="9" s="1"/>
  <c r="F428" i="9" s="1"/>
  <c r="H428" i="9" l="1"/>
  <c r="J428" i="9" s="1"/>
  <c r="O428" i="9" s="1"/>
  <c r="F429" i="9" s="1"/>
  <c r="H429" i="9" l="1"/>
  <c r="J429" i="9" s="1"/>
  <c r="O429" i="9" s="1"/>
  <c r="F430" i="9" s="1"/>
  <c r="H430" i="9" l="1"/>
  <c r="J430" i="9" s="1"/>
  <c r="O430" i="9" s="1"/>
  <c r="F431" i="9" s="1"/>
  <c r="H431" i="9" l="1"/>
  <c r="J431" i="9" s="1"/>
  <c r="O431" i="9" s="1"/>
  <c r="F432" i="9" s="1"/>
  <c r="H432" i="9" l="1"/>
  <c r="J432" i="9" s="1"/>
  <c r="O432" i="9" s="1"/>
  <c r="F433" i="9" s="1"/>
  <c r="H433" i="9" l="1"/>
  <c r="J433" i="9" s="1"/>
  <c r="O433" i="9" s="1"/>
  <c r="F434" i="9" s="1"/>
  <c r="H434" i="9" l="1"/>
  <c r="J434" i="9" s="1"/>
  <c r="O434" i="9" s="1"/>
  <c r="F435" i="9" s="1"/>
  <c r="H435" i="9" l="1"/>
  <c r="J435" i="9" s="1"/>
  <c r="O435" i="9" s="1"/>
  <c r="F436" i="9" s="1"/>
  <c r="H436" i="9" l="1"/>
  <c r="J436" i="9" s="1"/>
  <c r="O436" i="9" s="1"/>
  <c r="F437" i="9" s="1"/>
  <c r="H437" i="9" l="1"/>
  <c r="J437" i="9" s="1"/>
  <c r="O437" i="9" s="1"/>
  <c r="F438" i="9" s="1"/>
  <c r="H438" i="9" l="1"/>
  <c r="J438" i="9" s="1"/>
  <c r="O438" i="9" s="1"/>
  <c r="F439" i="9" s="1"/>
  <c r="H439" i="9" l="1"/>
  <c r="J439" i="9" s="1"/>
  <c r="O439" i="9" s="1"/>
  <c r="F440" i="9" s="1"/>
  <c r="H440" i="9" l="1"/>
  <c r="J440" i="9" s="1"/>
  <c r="O440" i="9" s="1"/>
  <c r="F441" i="9" s="1"/>
  <c r="H441" i="9" l="1"/>
  <c r="J441" i="9" s="1"/>
  <c r="O441" i="9" s="1"/>
  <c r="F442" i="9" s="1"/>
  <c r="H442" i="9" l="1"/>
  <c r="J442" i="9" s="1"/>
  <c r="O442" i="9" s="1"/>
  <c r="F443" i="9" s="1"/>
  <c r="H443" i="9" l="1"/>
  <c r="J443" i="9" s="1"/>
  <c r="O443" i="9" s="1"/>
  <c r="F444" i="9" s="1"/>
  <c r="H444" i="9" l="1"/>
  <c r="J444" i="9" s="1"/>
  <c r="O444" i="9" s="1"/>
  <c r="F445" i="9" s="1"/>
  <c r="H445" i="9" l="1"/>
  <c r="J445" i="9" s="1"/>
  <c r="O445" i="9" s="1"/>
  <c r="F446" i="9" s="1"/>
  <c r="H446" i="9" l="1"/>
  <c r="J446" i="9" s="1"/>
  <c r="O446" i="9" s="1"/>
  <c r="F447" i="9" s="1"/>
  <c r="H447" i="9" l="1"/>
  <c r="J447" i="9" s="1"/>
  <c r="O447" i="9" s="1"/>
  <c r="F448" i="9" s="1"/>
  <c r="H448" i="9" l="1"/>
  <c r="J448" i="9" s="1"/>
  <c r="O448" i="9" s="1"/>
  <c r="F449" i="9" s="1"/>
  <c r="H449" i="9" l="1"/>
  <c r="J449" i="9" s="1"/>
  <c r="O449" i="9" s="1"/>
  <c r="F450" i="9" s="1"/>
  <c r="H450" i="9" l="1"/>
  <c r="J450" i="9" s="1"/>
  <c r="O450" i="9" s="1"/>
  <c r="F451" i="9" s="1"/>
  <c r="H451" i="9" l="1"/>
  <c r="J451" i="9" s="1"/>
  <c r="O451" i="9" s="1"/>
  <c r="F452" i="9" s="1"/>
  <c r="H452" i="9" l="1"/>
  <c r="J452" i="9" s="1"/>
  <c r="O452" i="9" s="1"/>
  <c r="F453" i="9" s="1"/>
  <c r="H453" i="9" l="1"/>
  <c r="J453" i="9" s="1"/>
  <c r="O453" i="9" s="1"/>
  <c r="F454" i="9" s="1"/>
  <c r="H454" i="9" l="1"/>
  <c r="J454" i="9" s="1"/>
  <c r="O454" i="9" s="1"/>
  <c r="F455" i="9" s="1"/>
  <c r="H455" i="9" l="1"/>
  <c r="J455" i="9" s="1"/>
  <c r="O455" i="9" s="1"/>
  <c r="F456" i="9" s="1"/>
  <c r="H456" i="9" l="1"/>
  <c r="J456" i="9" s="1"/>
  <c r="O456" i="9" s="1"/>
  <c r="F457" i="9" s="1"/>
  <c r="H457" i="9" l="1"/>
  <c r="J457" i="9" s="1"/>
  <c r="O457" i="9" s="1"/>
  <c r="F458" i="9" s="1"/>
  <c r="H458" i="9" l="1"/>
  <c r="J458" i="9" s="1"/>
  <c r="O458" i="9" s="1"/>
  <c r="F459" i="9" s="1"/>
  <c r="H459" i="9" l="1"/>
  <c r="J459" i="9" s="1"/>
  <c r="O459" i="9" s="1"/>
  <c r="F460" i="9" s="1"/>
  <c r="H460" i="9" l="1"/>
  <c r="J460" i="9" s="1"/>
  <c r="O460" i="9" s="1"/>
  <c r="F461" i="9" s="1"/>
  <c r="H461" i="9" l="1"/>
  <c r="J461" i="9" s="1"/>
  <c r="O461" i="9" s="1"/>
  <c r="F462" i="9" s="1"/>
  <c r="H462" i="9" l="1"/>
  <c r="J462" i="9" s="1"/>
  <c r="O462" i="9" s="1"/>
  <c r="F463" i="9" s="1"/>
  <c r="H463" i="9" l="1"/>
  <c r="J463" i="9" s="1"/>
  <c r="O463" i="9" s="1"/>
  <c r="F464" i="9" s="1"/>
  <c r="H464" i="9" l="1"/>
  <c r="J464" i="9" s="1"/>
  <c r="O464" i="9" s="1"/>
  <c r="F465" i="9" s="1"/>
  <c r="H465" i="9" l="1"/>
  <c r="J465" i="9" s="1"/>
  <c r="O465" i="9" s="1"/>
  <c r="F466" i="9" s="1"/>
  <c r="H466" i="9" l="1"/>
  <c r="J466" i="9" s="1"/>
  <c r="O466" i="9" s="1"/>
  <c r="F467" i="9" s="1"/>
  <c r="H467" i="9" l="1"/>
  <c r="J467" i="9" s="1"/>
  <c r="O467" i="9" s="1"/>
  <c r="F468" i="9" s="1"/>
  <c r="H468" i="9" l="1"/>
  <c r="J468" i="9" s="1"/>
  <c r="O468" i="9" s="1"/>
  <c r="F469" i="9" s="1"/>
  <c r="H469" i="9" l="1"/>
  <c r="J469" i="9" s="1"/>
  <c r="O469" i="9" s="1"/>
  <c r="F470" i="9" s="1"/>
  <c r="H470" i="9" l="1"/>
  <c r="J470" i="9" s="1"/>
  <c r="O470" i="9" s="1"/>
  <c r="F471" i="9" s="1"/>
  <c r="H471" i="9" l="1"/>
  <c r="J471" i="9" s="1"/>
  <c r="O471" i="9" s="1"/>
  <c r="F472" i="9" s="1"/>
  <c r="H472" i="9" l="1"/>
  <c r="J472" i="9" s="1"/>
  <c r="O472" i="9" s="1"/>
  <c r="F473" i="9" s="1"/>
  <c r="H473" i="9" l="1"/>
  <c r="J473" i="9" s="1"/>
  <c r="O473" i="9" s="1"/>
  <c r="F474" i="9" s="1"/>
  <c r="H474" i="9" l="1"/>
  <c r="J474" i="9" s="1"/>
  <c r="O474" i="9" s="1"/>
  <c r="F475" i="9" s="1"/>
  <c r="H475" i="9" l="1"/>
  <c r="J475" i="9" s="1"/>
  <c r="O475" i="9" s="1"/>
  <c r="F476" i="9" s="1"/>
  <c r="H476" i="9" l="1"/>
  <c r="J476" i="9" s="1"/>
  <c r="O476" i="9" s="1"/>
  <c r="F477" i="9" s="1"/>
  <c r="H477" i="9" l="1"/>
  <c r="J477" i="9" s="1"/>
  <c r="O477" i="9" s="1"/>
  <c r="F478" i="9" s="1"/>
  <c r="H478" i="9" l="1"/>
  <c r="J478" i="9" s="1"/>
  <c r="O478" i="9" s="1"/>
  <c r="F479" i="9" s="1"/>
  <c r="H479" i="9" l="1"/>
  <c r="J479" i="9" s="1"/>
  <c r="O479" i="9" s="1"/>
  <c r="F480" i="9" s="1"/>
  <c r="H480" i="9" l="1"/>
  <c r="J480" i="9" s="1"/>
  <c r="O480" i="9" s="1"/>
  <c r="F481" i="9" s="1"/>
  <c r="H481" i="9" l="1"/>
  <c r="J481" i="9" s="1"/>
  <c r="O481" i="9" s="1"/>
  <c r="F482" i="9" s="1"/>
  <c r="H482" i="9" l="1"/>
  <c r="J482" i="9" s="1"/>
  <c r="O482" i="9" s="1"/>
</calcChain>
</file>

<file path=xl/sharedStrings.xml><?xml version="1.0" encoding="utf-8"?>
<sst xmlns="http://schemas.openxmlformats.org/spreadsheetml/2006/main" count="515" uniqueCount="231">
  <si>
    <t>SECRETARIA DE INFRAESTRUCTURA Y OBRA PÚBLICA</t>
  </si>
  <si>
    <t>LICITACION PUBLICA No.SIOP-E-DRE-OB-LP-043-2021</t>
  </si>
  <si>
    <t xml:space="preserve">NOMBRE DE LA EMPRESA: </t>
  </si>
  <si>
    <t xml:space="preserve"> </t>
  </si>
  <si>
    <t xml:space="preserve">NOMBRE Y FIRMA DEL REPRESENTANTE: </t>
  </si>
  <si>
    <t>FORMATO 2: USOS Y FUENTES DE FINANCIAMIENTO DEL PROYECTO</t>
  </si>
  <si>
    <t>CAPITAL DE 
RIESGO</t>
  </si>
  <si>
    <t>Costo del Proyecto</t>
  </si>
  <si>
    <t>REHABILITACION INFRAESTRUCTURA</t>
  </si>
  <si>
    <t>Usos y Fuentes de Financiamiento</t>
  </si>
  <si>
    <t>Total</t>
  </si>
  <si>
    <t>a partir 08/03/21</t>
  </si>
  <si>
    <t>Usos</t>
  </si>
  <si>
    <t>3. Costo del proyecto + 4 Retención</t>
  </si>
  <si>
    <t>Fuentes</t>
  </si>
  <si>
    <t>Capital de Riesgo</t>
  </si>
  <si>
    <t>Pagos Presupuesto 2021</t>
  </si>
  <si>
    <t>Porcentajes de Financiamiento</t>
  </si>
  <si>
    <t>SITEUR</t>
  </si>
  <si>
    <t>LICITACION PUBLICA No.LPN-02/2022-CEAP-SITEUR-L4</t>
  </si>
  <si>
    <t>Modelo Integral de Movilidad de la Zona Sur del Área Metropolitana de Guadalajara (línea 4)</t>
  </si>
  <si>
    <t>FORMATO 1: PERIODO DE INVERSION</t>
  </si>
  <si>
    <t>FASE DE INVERSIÓN</t>
  </si>
  <si>
    <t>CONCEPTO</t>
  </si>
  <si>
    <t>mes 1</t>
  </si>
  <si>
    <t>mes 2</t>
  </si>
  <si>
    <t>mes 3</t>
  </si>
  <si>
    <t>mes 4</t>
  </si>
  <si>
    <t>mes 5</t>
  </si>
  <si>
    <t>mes 6</t>
  </si>
  <si>
    <t>mes 7</t>
  </si>
  <si>
    <t>mes 8</t>
  </si>
  <si>
    <t>mes 9</t>
  </si>
  <si>
    <t>mes 10</t>
  </si>
  <si>
    <t>mes 11</t>
  </si>
  <si>
    <t>mes 12</t>
  </si>
  <si>
    <t>mes 13</t>
  </si>
  <si>
    <t>mes 14</t>
  </si>
  <si>
    <t>mes 15</t>
  </si>
  <si>
    <t>mes 16</t>
  </si>
  <si>
    <t>mes 17</t>
  </si>
  <si>
    <t>mes 18</t>
  </si>
  <si>
    <t>mes 19</t>
  </si>
  <si>
    <t>mes 20</t>
  </si>
  <si>
    <t>mes 21</t>
  </si>
  <si>
    <t>mes 22</t>
  </si>
  <si>
    <t>mes 23</t>
  </si>
  <si>
    <t>mes 24</t>
  </si>
  <si>
    <t xml:space="preserve">  - % Avance de Obra de Rehabilitación</t>
  </si>
  <si>
    <t xml:space="preserve">  - % Avance de Obra de Rehabilitación Acumulada</t>
  </si>
  <si>
    <t>A</t>
  </si>
  <si>
    <t>ETAPA DISEÑO Y PROYECTO EJECUTIVO</t>
  </si>
  <si>
    <t>SITEUR-A001</t>
  </si>
  <si>
    <t>Recopilación y análisis de la información existente, inlcuye: integración de expediente que contenga la información proporcionada por la Dependencia y análisis de la misma.</t>
  </si>
  <si>
    <t>SITEUR-A002</t>
  </si>
  <si>
    <t>Determinación de derecho de paso del proyecto geométrico, incluye: censo de afectaciones, compromisos de compra, donación o venta.</t>
  </si>
  <si>
    <t>SITEUR-A003</t>
  </si>
  <si>
    <t>Levantamiento topográfico, incluye: trazado en campo del eje de proyecto, referencias del trazo, nivelación diferencial del terreno sobre el eje de trazo, seccionamiento transversal del terreno, obras de drenaje menor, obras inducidas, juego de planos impresos y en formato PDF, DWG.</t>
  </si>
  <si>
    <t>SITEUR-A004</t>
  </si>
  <si>
    <t>Análisis y actualización del estudio de demanda, incluye: estudio de velocidades y tiempos de recorridos.</t>
  </si>
  <si>
    <t>SITEUR-A005</t>
  </si>
  <si>
    <t>Análsis y actualización en su caso del estudio hidrólogico y diseño hidráulico, incluye: delimitación de las cuencas hidrólogicas de cada corriente, estudio hidrológico de obras de drenaje menor, estudio de drenaje de las obras complementarias, estudio de subdrenaje, juego de planos impresos y en formato PDF, DWG e informe técnico conteniendo resultados del estudio.</t>
  </si>
  <si>
    <t>SITEUR-A006</t>
  </si>
  <si>
    <t>Estudio geotécnico complementario para terracerías, incluye: reconocimiento geológico - geotécnico, estudio de mecánica de suelos con el procedimiento de pozos a cielo abierto (PCA) del terreno natural, exploración de bancos de materiales para terracerías y de banco de tiro, ensayes de laboratorio de PCA's y bancos, tabla de datos para el cálculo de curva masa, perfiles estratigráficos de suelos y rocas, recomendaciones para ubicación de obras complementarias de drenaje, subdrenaje, construcción de muros de contención y cimentación de obras de drenaje menor, memoria técnica del estudio.</t>
  </si>
  <si>
    <t>SITEUR-A007</t>
  </si>
  <si>
    <t>Estudio geotécnico complementario para la estructura de vía, incluye: exploración de bancos de materiales para pavimento, ensayes de laboratorio del banco, estudio de tránsito, evaluación superficial, evaluación estructural, memoria técnica del estudio.</t>
  </si>
  <si>
    <t>SITEUR-A008</t>
  </si>
  <si>
    <t>Adecuación de diseño geométrico de vías, incluye: memorías de cálculo, juego de planos impresos y en formato PDF, DWG.</t>
  </si>
  <si>
    <t>SITEUR-A009</t>
  </si>
  <si>
    <t>Elaboración de proyecto constructivo de terracerías, incluye: proyecto geométrico, procesos electrónicos, movimientos de terracerías, secciones de construcción, muros de contención, obras inducidas, juego de planos impresos y en formato PDF, DWG.</t>
  </si>
  <si>
    <t>SITEUR-A010</t>
  </si>
  <si>
    <t>Elaboración de proyecto constructivo de obras de drenaje, incluye: datos generales para el proyecto de obras de drenaje, juego de planos impresos y en formato PDF, DWG.</t>
  </si>
  <si>
    <t>SITEUR-A011</t>
  </si>
  <si>
    <t>Elaboración de proyecto de la superestructura de la vía, el cual deberá comprender datos de proyecto, la aplicación de métodos para diseño, procedimiento y materiales para construcción, así como de secciones estructurales y detalles constructivos, incluye: expediente original conteniendo la memoria de cálculo y proyecto constructivo de la vía, juego de planos impresos y en formato PDF, DWG.</t>
  </si>
  <si>
    <t>SITEUR-A012</t>
  </si>
  <si>
    <t>Elaboración de proyecto de estructuras especiales, complementarias (puentes, cunetas, contracunetas, etc) y de obras inducidas, incluye: juego de planos impresos y en formato PDF y DWG.</t>
  </si>
  <si>
    <t>SITEUR-A013</t>
  </si>
  <si>
    <t>Elaboración de proyecto del señalamiento y control del tren, incluye: juego de planos en formato PDF, DWG e impresos conteniendo claramente el tipo y ubicación de las señales sobre el trazo mostrando tangentes y curvas que constituyen el alineamiento horizontal de la vía, juego de planos impresos y en formato PDF, DWG.</t>
  </si>
  <si>
    <t>SITEUR-A014</t>
  </si>
  <si>
    <t>Elaboración de proyecto de estaciones tipo A, incluye: memorías de cálculo, levantamiento topográfico, diseños arquitectónico, estructural, eléctricos, hidrosanitarios, CCTV, voz y datos, información del usuario, acabados, cancelerías, juego de planos impresos y en formato PDF, DWG.</t>
  </si>
  <si>
    <t>SITEUR-A015</t>
  </si>
  <si>
    <t>Elaboración de proyecto de estaciones tipo B, incluye: memorías de cálculo, levantamiento topográfico, diseños arquitectónico, estructural, eléctricos, hidrosanitarios, CCTV, voz y datos, información del usuario, acabados, cancelerías, juego de planos impresos y en formato PDF, DWG.</t>
  </si>
  <si>
    <t>SITEUR-A016</t>
  </si>
  <si>
    <t>Elaboración de proyecto de talleres, cocheras y centro de control , incluye: memorías de cálculo, levantamiento topográfico, diseños arquitectónico, estructural, eléctricos, hidrosanitarios, acabados, cancelerías, juego de planos impresos y en formato PDF, DWG.</t>
  </si>
  <si>
    <t>SITEUR-A017</t>
  </si>
  <si>
    <t>Elaboración de proyecto de acometida eléctrica y de catenaria, incluye: memorías de cálculo, juego de planos impresos y en formato PDF y DWG.</t>
  </si>
  <si>
    <t>SITEUR-A018</t>
  </si>
  <si>
    <t>Elaboración de estudio para la determinación del material rodante, incluye: programa de operación, anális de las condiciones ambientales, especificaciones generales.</t>
  </si>
  <si>
    <t>SITEUR-A019</t>
  </si>
  <si>
    <t>Elaboración de plan de gestión RAMS, incluye: técnicos especializados.</t>
  </si>
  <si>
    <t>SITEUR-A020</t>
  </si>
  <si>
    <t>Elaboración de proyecto de entornos urbanos a las estaciones e intersecciones viales, incluye: juegos de planos impresos y en formato PDF y DWG.</t>
  </si>
  <si>
    <t>B</t>
  </si>
  <si>
    <t>ETAPA CONSTRUCCION Y EQUIPAMIENTO</t>
  </si>
  <si>
    <t>B1</t>
  </si>
  <si>
    <t>Preliminares</t>
  </si>
  <si>
    <t>SITEUR-B001</t>
  </si>
  <si>
    <t>Pago de afectaciones al derecho de vía, incluye: integración de expediente.</t>
  </si>
  <si>
    <t>B2</t>
  </si>
  <si>
    <t>Construcción de línea ferrea</t>
  </si>
  <si>
    <t>SITEUR-B003</t>
  </si>
  <si>
    <t>Construcción de infraestructura de la línea ferrea (terracerías), incluye: nivelaciones, control topográfico, compactación requerida de acuerdo a especificación, suministro y acarreo de materiales, mano de obra necesaria, equipo y maquinaria necesaria para su construcción.</t>
  </si>
  <si>
    <t>SITEUR-B004</t>
  </si>
  <si>
    <t>Construcción de superestructura de la línea ferrea (subbalasto, balasto, ), incluye: nivelaciones, control topográfico, compactación requerida de acuerdo a especificación, suministro y acarreo de materiales, mano de obra necesaria, equipo y maquinaria necesaria para su construcción.</t>
  </si>
  <si>
    <t>SITEUR-B005</t>
  </si>
  <si>
    <t>Suministro y tendido de durmientes y vías, incluye: sistema de fijación, suministro de material, herramienta, mano de obra, equipo y maquinaria necesaria para su ejecución.</t>
  </si>
  <si>
    <t>SITEUR-B006</t>
  </si>
  <si>
    <t>Construcción de cunetas y contracunetas, incluye: materiales, herramienta, mano de obra, equipo y maquinaria necesaria para su ejecución.</t>
  </si>
  <si>
    <t>SITEUR-B007</t>
  </si>
  <si>
    <t>Construcción de obras hidráulicas, incluye: materiales, herramienta, mano de obra, equipo y maquinaria necesaria para su ejecución.</t>
  </si>
  <si>
    <t>SITEUR-B008</t>
  </si>
  <si>
    <t>Construcción de obras inducidas, incluye: materiales, herramienta, mano de obra, equipo y maquinaria necesaria para su ejecución.</t>
  </si>
  <si>
    <t>SITEUR-B009</t>
  </si>
  <si>
    <t>Construcción de estación tipo A, incluye: materiales, herramienta, mano de obra, equipo y maquinaria necesaria para su ejecución.</t>
  </si>
  <si>
    <t>SITEUR-B010</t>
  </si>
  <si>
    <t>Construcción de estación tipo B, incluye: materiales, herramienta, mano de obra, equipo y maquinaria necesaria para su ejecución.</t>
  </si>
  <si>
    <t>SITEUR-B011</t>
  </si>
  <si>
    <t>Construcción de talleres, cocheras y centro de control, incluye: materiales, herramienta, mano de obra, equipo y maquinaria necesaria para su ejecución.</t>
  </si>
  <si>
    <t>SITEUR-B012</t>
  </si>
  <si>
    <t>Construcción acometida y línea eléctrica y de catenaria, incluye: materiales, herramienta, mano de obra, equipo y maquinaria necesaria para su ejecución.</t>
  </si>
  <si>
    <t>SITEUR-B013</t>
  </si>
  <si>
    <t>Construcción y adecuación de entornos urbanos, incluye: materiales, herramienta, mano de obra, equipo y maquinaria necesaria para su ejecución.</t>
  </si>
  <si>
    <t>SITEUR-B014</t>
  </si>
  <si>
    <t>Suministro de material rodante (Trenes y Alimentadoras).</t>
  </si>
  <si>
    <t>SITEUR-B015</t>
  </si>
  <si>
    <t>Puesta en marcha del material rodante.</t>
  </si>
  <si>
    <t>SITEUR-B016</t>
  </si>
  <si>
    <t>Suministro, instalación y puesta en marcha del sistema de recaudo.</t>
  </si>
  <si>
    <t>1. Total Costo Diseño y Proyecto Ejecutivo, Construcción y Equipamiento</t>
  </si>
  <si>
    <t>F</t>
  </si>
  <si>
    <t>OTROS COMPONENTES DE LA COINVERSION</t>
  </si>
  <si>
    <t>Propuesta no solicitada</t>
  </si>
  <si>
    <t>Fideicomiso</t>
  </si>
  <si>
    <t>Gastos de Estructuración</t>
  </si>
  <si>
    <t>Gastos Jurídicos</t>
  </si>
  <si>
    <t>Supervision y gastos de certificación</t>
  </si>
  <si>
    <t>2. Total Costo otros componentes de la coinversión.</t>
  </si>
  <si>
    <t>3. Impuesto al Valor Agregado (IVA)</t>
  </si>
  <si>
    <t>4. Intereses durante la fase de inversión. (No Aplica IVA)</t>
  </si>
  <si>
    <t>3. Monto Total de la Inversión (no incluye IVA)</t>
  </si>
  <si>
    <t>disponible 2021</t>
  </si>
  <si>
    <t>pago 2021</t>
  </si>
  <si>
    <t>pago 2021 acum</t>
  </si>
  <si>
    <t>** Todos los valores en Pesos Mexicanos Constantes sin incluir el I.V.A.</t>
  </si>
  <si>
    <t>LICITACION PUBLICA No.SITEUR-E-L4-CCI-LP-001-2022</t>
  </si>
  <si>
    <t>FORMATO 1: FASE DE INVERSION</t>
  </si>
  <si>
    <t>REHABILITACIÓN INICIAL</t>
  </si>
  <si>
    <t>a partir 8/03/21</t>
  </si>
  <si>
    <t>DISEÑO Y PROYECTO EJECUTIVO</t>
  </si>
  <si>
    <t>CONSTRUCCION</t>
  </si>
  <si>
    <t>C</t>
  </si>
  <si>
    <t xml:space="preserve">EQUIPAMIENTO  </t>
  </si>
  <si>
    <t>D</t>
  </si>
  <si>
    <t>MATERIAL RODANTE</t>
  </si>
  <si>
    <t>E</t>
  </si>
  <si>
    <t>5. Monto Total de la Inversión</t>
  </si>
  <si>
    <t>REHABILITACIÓN DE TRAMO OCCIDENTE</t>
  </si>
  <si>
    <t>CREDITO</t>
  </si>
  <si>
    <t>TOTAL</t>
  </si>
  <si>
    <t>Costo del Diseño y Proyecto Ejecutivo, Construcción y Equipamiento</t>
  </si>
  <si>
    <t>Aportacion Federal y Estatal</t>
  </si>
  <si>
    <t>Crédito</t>
  </si>
  <si>
    <t>%'s de distribución de las fuentes de financiamiento</t>
  </si>
  <si>
    <t>Aportación Federal y Estatal</t>
  </si>
  <si>
    <t>Total Licitante</t>
  </si>
  <si>
    <t>Aforo Capital de Riesgo y Capital Crédito</t>
  </si>
  <si>
    <t>FORMATO 3: CALCULO DEL SALDO COMPONENTE CC AL FINAL DE LA FASE DE INVERSION</t>
  </si>
  <si>
    <t>Tasa anual real Capital Crédito</t>
  </si>
  <si>
    <t>MES</t>
  </si>
  <si>
    <t>SALDO INICIAL</t>
  </si>
  <si>
    <t>DISPOSICIÓN</t>
  </si>
  <si>
    <t>INTERESES</t>
  </si>
  <si>
    <t>SALDO FINAL</t>
  </si>
  <si>
    <t>FORMATO 4: CALCULO DEL SALDO COMPONENTE CR AL FINAL DE LA FASE DE INVERSION</t>
  </si>
  <si>
    <t>Tasa anual real de Capital de Riesgo</t>
  </si>
  <si>
    <t>FORMATO 5: PROPUESTA DE OPERACIÓN Y MANTENIMIENTO DEL SISTEMA DE RECAUDO</t>
  </si>
  <si>
    <t>PERIODO DE RECUPERACION (Etapa Operación y Mantenimiento del Sistema de Recaudo)</t>
  </si>
  <si>
    <t>SITEUR-C001</t>
  </si>
  <si>
    <t>SITEUR-C002</t>
  </si>
  <si>
    <t>SITEUR-C003</t>
  </si>
  <si>
    <t>SITEUR-C004</t>
  </si>
  <si>
    <t>SITEUR-C005</t>
  </si>
  <si>
    <t>SITEUR-C006</t>
  </si>
  <si>
    <t>Personal técnico y administrativo para la operación del sistema de recaudo</t>
  </si>
  <si>
    <t>Gastos relacionados a la operación del sistema (vehiculos, herramientas, equipos de trabajo, etc.)</t>
  </si>
  <si>
    <t>Gastos de oficina y operativos (combustibles, rentas, consumibles, servicios, etc.)</t>
  </si>
  <si>
    <t>Mantenimiento preventivo y correctivo del sistema de recaudo</t>
  </si>
  <si>
    <t>Servicio de recolección y administración de valores</t>
  </si>
  <si>
    <t>Otros gastos asociados al sistema de recaudo</t>
  </si>
  <si>
    <t>MONTO MENSUAL</t>
  </si>
  <si>
    <t>FORMATO 6: FLUJO GENERAL DEL PROYECTO</t>
  </si>
  <si>
    <t>FLUJO DEL PROYECTO (Vigencia Completa de la Coinversión)</t>
  </si>
  <si>
    <t>ANUAL</t>
  </si>
  <si>
    <t>MENSUAL</t>
  </si>
  <si>
    <t xml:space="preserve">Tasa anual ponderada REAL </t>
  </si>
  <si>
    <t>Total Servicio de Operación Sistema de Recaudo</t>
  </si>
  <si>
    <t>Pago Anual Propuesto</t>
  </si>
  <si>
    <t>Total Intereses Periódo Recuperación</t>
  </si>
  <si>
    <t>DISPOSICION</t>
  </si>
  <si>
    <t>CAPITAL</t>
  </si>
  <si>
    <t>SERVICIO DE OPERACIÓN SISTEMA DE RECAUDO</t>
  </si>
  <si>
    <t>PAGO MENSUAL PROPUESTO</t>
  </si>
  <si>
    <t>EROGACIONES</t>
  </si>
  <si>
    <t>OPERACIÓN RECAUDO</t>
  </si>
  <si>
    <t>FORMATO 7: RESUMEN DE LA OFERTA</t>
  </si>
  <si>
    <t>MONTO OFERTA PERIODO DE INVERSION (Etapas Diseño y Proyecto Ejecutivo y Construcción y Equipamiento)</t>
  </si>
  <si>
    <t>Monto total Periodo de Inversión</t>
  </si>
  <si>
    <t>MONTO OFERTA PERIODO DE RECUPERACION (Etapa Operación y Mantenimiento de Sistema de Recaudo)</t>
  </si>
  <si>
    <t>Operación y Mantenimiento Sistema de Recaudo.</t>
  </si>
  <si>
    <t>Impuesto al Valor Agregado (IVA)</t>
  </si>
  <si>
    <t>Monto total Periodo de Recuperación.</t>
  </si>
  <si>
    <t>MONTO OFERTA FINANCIAMIENTO</t>
  </si>
  <si>
    <t>Intereses en Periodo de Inversión.</t>
  </si>
  <si>
    <t>Intereses en Periodo de Recuperación.</t>
  </si>
  <si>
    <t>Monto total de Financiamiento</t>
  </si>
  <si>
    <t>MONTO TOTAL DE LAS EROGACIONES</t>
  </si>
  <si>
    <t>CALCULO DE VALOR PRESENTE NETO</t>
  </si>
  <si>
    <t>Erogaciones Gubernamentales en Periodo de Inversión</t>
  </si>
  <si>
    <t>Valor presente de la Erogaciones al coninversionistra Privado en Periodo de Recuperación. (Factor de descuento 10% anual)</t>
  </si>
  <si>
    <t>VALOR PRESENTE NETO DE LA PROPUESTA</t>
  </si>
  <si>
    <t>** Todos los valores en Pesos Constantes sin incluir el I.V.A.</t>
  </si>
  <si>
    <t>SECRETARÍA DE INFRAESTRUCTURA Y OBRA PÚBLICA</t>
  </si>
  <si>
    <t>FORMATO 2: CALCULO DEL CAPITAL  AL FINAL DE LA REHABILITACION INICIAL</t>
  </si>
  <si>
    <t>Pesos Mexicanos</t>
  </si>
  <si>
    <t>Tasa anual nominal de Capital de Riesgo</t>
  </si>
  <si>
    <t>PAGO</t>
  </si>
  <si>
    <t>FORMATO 3 DETERMINACIÓN DEL PAGO</t>
  </si>
  <si>
    <t>Etapa  Rehabilitación Inicial</t>
  </si>
  <si>
    <t>Tasa anual nominal capital riesgo</t>
  </si>
  <si>
    <t xml:space="preserve">Plazo (años) meses </t>
  </si>
  <si>
    <t>Determinación pago CCR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</si>
</sst>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164" formatCode="_-* #,##0.00_-;\-* #,##0.00_-;_-* &quot;-&quot;??_-;_-@"/>
    <numFmt numFmtId="165" formatCode="_-* #,##0\ _€_-;\-* #,##0\ _€_-;_-* &quot;-&quot;??\ _€_-;_-@"/>
    <numFmt numFmtId="166" formatCode="_-* #,##0.00\ _€_-;\-* #,##0.00\ _€_-;_-* &quot;-&quot;??\ _€_-;_-@"/>
    <numFmt numFmtId="167" formatCode="0.000%"/>
    <numFmt numFmtId="168" formatCode="0.0000%"/>
    <numFmt numFmtId="169" formatCode="0.0"/>
  </numFmts>
  <fonts count="33">
    <font>
      <sz val="11"/>
      <color theme="1"/>
      <name val="Calibri"/>
      <scheme val="minor"/>
    </font>
    <font>
      <sz val="11"/>
      <color theme="1"/>
      <name val="Calibri"/>
    </font>
    <font>
      <sz val="22"/>
      <color theme="1"/>
      <name val="Calibri"/>
    </font>
    <font>
      <sz val="11"/>
      <name val="Calibri"/>
    </font>
    <font>
      <sz val="18"/>
      <color theme="1"/>
      <name val="Calibri"/>
    </font>
    <font>
      <sz val="10"/>
      <color theme="1"/>
      <name val="Arial"/>
    </font>
    <font>
      <b/>
      <sz val="10"/>
      <color theme="1"/>
      <name val="Arial"/>
    </font>
    <font>
      <b/>
      <sz val="10"/>
      <color theme="0"/>
      <name val="Arial"/>
    </font>
    <font>
      <b/>
      <sz val="14"/>
      <color theme="1"/>
      <name val="Calibri"/>
    </font>
    <font>
      <b/>
      <sz val="11"/>
      <color theme="1"/>
      <name val="Calibri"/>
    </font>
    <font>
      <sz val="10"/>
      <color rgb="FF000000"/>
      <name val="Arial"/>
    </font>
    <font>
      <b/>
      <sz val="10"/>
      <color rgb="FF000000"/>
      <name val="Calibri"/>
    </font>
    <font>
      <b/>
      <sz val="10"/>
      <color rgb="FF006600"/>
      <name val="Calibri"/>
    </font>
    <font>
      <b/>
      <sz val="11"/>
      <color rgb="FF3F3F3F"/>
      <name val="Calibri"/>
    </font>
    <font>
      <sz val="11"/>
      <color theme="0"/>
      <name val="Calibri"/>
    </font>
    <font>
      <b/>
      <sz val="11"/>
      <color theme="0"/>
      <name val="Calibri"/>
    </font>
    <font>
      <sz val="10"/>
      <color rgb="FFD8D8D8"/>
      <name val="Arial"/>
    </font>
    <font>
      <sz val="11"/>
      <color rgb="FFD8D8D8"/>
      <name val="Calibri"/>
    </font>
    <font>
      <sz val="10"/>
      <color rgb="FFBFBFBF"/>
      <name val="Arial"/>
    </font>
    <font>
      <i/>
      <sz val="10"/>
      <color rgb="FFBFBFBF"/>
      <name val="Arial"/>
    </font>
    <font>
      <b/>
      <sz val="8"/>
      <color theme="0"/>
      <name val="Arial"/>
    </font>
    <font>
      <b/>
      <sz val="10"/>
      <color rgb="FFBFBFBF"/>
      <name val="Arial"/>
    </font>
    <font>
      <sz val="10"/>
      <color theme="1"/>
      <name val="Calibri"/>
    </font>
    <font>
      <sz val="10"/>
      <color theme="0"/>
      <name val="Arial"/>
    </font>
    <font>
      <sz val="11"/>
      <color rgb="FFBFBFBF"/>
      <name val="Calibri"/>
    </font>
    <font>
      <b/>
      <sz val="8"/>
      <color theme="1"/>
      <name val="Arial"/>
    </font>
    <font>
      <b/>
      <sz val="9"/>
      <color theme="1"/>
      <name val="Arial"/>
    </font>
    <font>
      <sz val="10"/>
      <color rgb="FF2F5496"/>
      <name val="Arial"/>
    </font>
    <font>
      <b/>
      <sz val="10"/>
      <color theme="1"/>
      <name val="Calibri"/>
    </font>
    <font>
      <b/>
      <sz val="12"/>
      <color theme="1"/>
      <name val="Calibri"/>
    </font>
    <font>
      <b/>
      <sz val="12"/>
      <color theme="0"/>
      <name val="Calibri"/>
    </font>
    <font>
      <sz val="11"/>
      <color rgb="FF2F5496"/>
      <name val="Calibri"/>
    </font>
    <font>
      <sz val="11"/>
      <color rgb="FF006100"/>
      <name val="Calibri"/>
    </font>
  </fonts>
  <fills count="12">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7F7F7F"/>
        <bgColor rgb="FF7F7F7F"/>
      </patternFill>
    </fill>
    <fill>
      <patternFill patternType="solid">
        <fgColor rgb="FFAEABAB"/>
        <bgColor rgb="FFAEABAB"/>
      </patternFill>
    </fill>
    <fill>
      <patternFill patternType="solid">
        <fgColor theme="4"/>
        <bgColor theme="4"/>
      </patternFill>
    </fill>
    <fill>
      <patternFill patternType="solid">
        <fgColor rgb="FFA5A5A5"/>
        <bgColor rgb="FFA5A5A5"/>
      </patternFill>
    </fill>
    <fill>
      <patternFill patternType="solid">
        <fgColor rgb="FFC5E0B3"/>
        <bgColor rgb="FFC5E0B3"/>
      </patternFill>
    </fill>
    <fill>
      <patternFill patternType="solid">
        <fgColor rgb="FFE2EFD9"/>
        <bgColor rgb="FFE2EFD9"/>
      </patternFill>
    </fill>
    <fill>
      <patternFill patternType="solid">
        <fgColor rgb="FFBFBFBF"/>
        <bgColor rgb="FFBFBFBF"/>
      </patternFill>
    </fill>
    <fill>
      <patternFill patternType="solid">
        <fgColor rgb="FFC6EFCE"/>
        <bgColor rgb="FFC6EFCE"/>
      </patternFill>
    </fill>
  </fills>
  <borders count="54">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323E48"/>
      </left>
      <right style="thin">
        <color rgb="FF323E48"/>
      </right>
      <top style="medium">
        <color rgb="FF000000"/>
      </top>
      <bottom style="thin">
        <color rgb="FF323E48"/>
      </bottom>
      <diagonal/>
    </border>
    <border>
      <left style="medium">
        <color rgb="FF000000"/>
      </left>
      <right/>
      <top/>
      <bottom/>
      <diagonal/>
    </border>
    <border>
      <left style="thin">
        <color rgb="FFA5A5A5"/>
      </left>
      <right style="thin">
        <color rgb="FFA5A5A5"/>
      </right>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323E48"/>
      </left>
      <right style="thin">
        <color rgb="FF323E48"/>
      </right>
      <top style="thin">
        <color rgb="FF323E48"/>
      </top>
      <bottom style="thin">
        <color rgb="FF323E48"/>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A5A5A5"/>
      </left>
      <right/>
      <top style="thin">
        <color rgb="FFA5A5A5"/>
      </top>
      <bottom/>
      <diagonal/>
    </border>
    <border>
      <left/>
      <right/>
      <top style="thin">
        <color rgb="FFA5A5A5"/>
      </top>
      <bottom/>
      <diagonal/>
    </border>
    <border>
      <left/>
      <right style="thin">
        <color rgb="FFA5A5A5"/>
      </right>
      <top style="thin">
        <color rgb="FFA5A5A5"/>
      </top>
      <bottom/>
      <diagonal/>
    </border>
    <border>
      <left/>
      <right/>
      <top style="thin">
        <color rgb="FFA5A5A5"/>
      </top>
      <bottom/>
      <diagonal/>
    </border>
    <border>
      <left style="thin">
        <color rgb="FFA5A5A5"/>
      </left>
      <right/>
      <top/>
      <bottom/>
      <diagonal/>
    </border>
    <border>
      <left style="thin">
        <color rgb="FFA5A5A5"/>
      </left>
      <right/>
      <top/>
      <bottom style="thin">
        <color rgb="FFA5A5A5"/>
      </bottom>
      <diagonal/>
    </border>
    <border>
      <left/>
      <right/>
      <top/>
      <bottom style="thin">
        <color rgb="FFA5A5A5"/>
      </bottom>
      <diagonal/>
    </border>
    <border>
      <left/>
      <right style="thin">
        <color rgb="FFA5A5A5"/>
      </right>
      <top/>
      <bottom style="thin">
        <color rgb="FFA5A5A5"/>
      </bottom>
      <diagonal/>
    </border>
    <border>
      <left/>
      <right/>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right style="thin">
        <color rgb="FFA5A5A5"/>
      </right>
      <top/>
      <bottom/>
      <diagonal/>
    </border>
    <border>
      <left/>
      <right/>
      <top style="thin">
        <color rgb="FFA5A5A5"/>
      </top>
      <bottom style="thin">
        <color rgb="FFA5A5A5"/>
      </bottom>
      <diagonal/>
    </border>
    <border>
      <left/>
      <right/>
      <top style="thin">
        <color rgb="FFA5A5A5"/>
      </top>
      <bottom style="thin">
        <color rgb="FFA5A5A5"/>
      </bottom>
      <diagonal/>
    </border>
    <border>
      <left style="thin">
        <color rgb="FFA5A5A5"/>
      </left>
      <right/>
      <top style="thin">
        <color rgb="FFA5A5A5"/>
      </top>
      <bottom style="thin">
        <color rgb="FFA5A5A5"/>
      </bottom>
      <diagonal/>
    </border>
    <border>
      <left/>
      <right/>
      <top style="thin">
        <color rgb="FFA5A5A5"/>
      </top>
      <bottom style="thin">
        <color rgb="FFA5A5A5"/>
      </bottom>
      <diagonal/>
    </border>
    <border>
      <left/>
      <right/>
      <top style="thin">
        <color rgb="FFA5A5A5"/>
      </top>
      <bottom style="thin">
        <color rgb="FFA5A5A5"/>
      </bottom>
      <diagonal/>
    </border>
    <border>
      <left style="thin">
        <color rgb="FF3F3F3F"/>
      </left>
      <right/>
      <top style="thin">
        <color rgb="FF3F3F3F"/>
      </top>
      <bottom/>
      <diagonal/>
    </border>
    <border>
      <left/>
      <right/>
      <top style="thin">
        <color rgb="FF3F3F3F"/>
      </top>
      <bottom/>
      <diagonal/>
    </border>
    <border>
      <left/>
      <right style="thin">
        <color rgb="FF3F3F3F"/>
      </right>
      <top style="thin">
        <color rgb="FF3F3F3F"/>
      </top>
      <bottom/>
      <diagonal/>
    </border>
    <border>
      <left style="thin">
        <color rgb="FF3F3F3F"/>
      </left>
      <right/>
      <top/>
      <bottom style="thin">
        <color rgb="FF3F3F3F"/>
      </bottom>
      <diagonal/>
    </border>
    <border>
      <left/>
      <right/>
      <top/>
      <bottom style="thin">
        <color rgb="FF3F3F3F"/>
      </bottom>
      <diagonal/>
    </border>
    <border>
      <left/>
      <right style="thin">
        <color rgb="FF3F3F3F"/>
      </right>
      <top/>
      <bottom style="thin">
        <color rgb="FF3F3F3F"/>
      </bottom>
      <diagonal/>
    </border>
    <border>
      <left style="thin">
        <color rgb="FFA5A5A5"/>
      </left>
      <right style="thin">
        <color rgb="FFA5A5A5"/>
      </right>
      <top style="thin">
        <color rgb="FFA5A5A5"/>
      </top>
      <bottom/>
      <diagonal/>
    </border>
    <border>
      <left style="thin">
        <color rgb="FFA5A5A5"/>
      </left>
      <right style="thin">
        <color rgb="FFA5A5A5"/>
      </right>
      <top/>
      <bottom style="thin">
        <color rgb="FFA5A5A5"/>
      </bottom>
      <diagonal/>
    </border>
  </borders>
  <cellStyleXfs count="1">
    <xf numFmtId="0" fontId="0" fillId="0" borderId="0"/>
  </cellStyleXfs>
  <cellXfs count="253">
    <xf numFmtId="0" fontId="0" fillId="0" borderId="0" xfId="0" applyFont="1" applyAlignment="1"/>
    <xf numFmtId="0" fontId="1" fillId="2" borderId="1" xfId="0" applyFont="1" applyFill="1" applyBorder="1"/>
    <xf numFmtId="0" fontId="5" fillId="2" borderId="1" xfId="0" applyFont="1" applyFill="1" applyBorder="1"/>
    <xf numFmtId="0" fontId="6" fillId="2" borderId="1" xfId="0" applyFont="1" applyFill="1" applyBorder="1" applyAlignment="1">
      <alignment vertical="top"/>
    </xf>
    <xf numFmtId="0" fontId="5" fillId="2" borderId="1" xfId="0" applyFont="1" applyFill="1" applyBorder="1" applyAlignment="1">
      <alignment vertical="top"/>
    </xf>
    <xf numFmtId="0" fontId="6" fillId="2" borderId="1" xfId="0" applyFont="1" applyFill="1" applyBorder="1" applyAlignment="1">
      <alignment vertical="top" wrapText="1"/>
    </xf>
    <xf numFmtId="0" fontId="6" fillId="3" borderId="5" xfId="0" applyFont="1" applyFill="1" applyBorder="1" applyAlignment="1">
      <alignment horizontal="center" vertical="center" wrapText="1"/>
    </xf>
    <xf numFmtId="3" fontId="5" fillId="2" borderId="1" xfId="0" applyNumberFormat="1" applyFont="1" applyFill="1" applyBorder="1"/>
    <xf numFmtId="9" fontId="5" fillId="2" borderId="5" xfId="0" applyNumberFormat="1" applyFont="1" applyFill="1" applyBorder="1"/>
    <xf numFmtId="0" fontId="5" fillId="2" borderId="1" xfId="0" applyFont="1" applyFill="1" applyBorder="1" applyAlignment="1">
      <alignment horizontal="left"/>
    </xf>
    <xf numFmtId="10" fontId="5" fillId="2" borderId="9" xfId="0" applyNumberFormat="1" applyFont="1" applyFill="1" applyBorder="1"/>
    <xf numFmtId="10" fontId="5" fillId="2" borderId="1" xfId="0" applyNumberFormat="1" applyFont="1" applyFill="1" applyBorder="1"/>
    <xf numFmtId="0" fontId="6" fillId="3" borderId="5" xfId="0" applyFont="1" applyFill="1" applyBorder="1" applyAlignment="1">
      <alignment horizontal="center"/>
    </xf>
    <xf numFmtId="17" fontId="5" fillId="2" borderId="1" xfId="0" applyNumberFormat="1" applyFont="1" applyFill="1" applyBorder="1" applyAlignment="1">
      <alignment horizontal="center" vertical="top"/>
    </xf>
    <xf numFmtId="0" fontId="7" fillId="4" borderId="5" xfId="0" applyFont="1" applyFill="1" applyBorder="1" applyAlignment="1">
      <alignment horizontal="center"/>
    </xf>
    <xf numFmtId="0" fontId="6" fillId="3" borderId="10" xfId="0" applyFont="1" applyFill="1" applyBorder="1" applyAlignment="1">
      <alignment horizontal="center"/>
    </xf>
    <xf numFmtId="17" fontId="6" fillId="3" borderId="11" xfId="0" applyNumberFormat="1" applyFont="1" applyFill="1" applyBorder="1" applyAlignment="1">
      <alignment horizontal="center" vertical="center" wrapText="1" readingOrder="1"/>
    </xf>
    <xf numFmtId="0" fontId="5" fillId="0" borderId="0" xfId="0" applyFont="1"/>
    <xf numFmtId="0" fontId="5" fillId="2" borderId="12" xfId="0" applyFont="1" applyFill="1" applyBorder="1"/>
    <xf numFmtId="3" fontId="6" fillId="0" borderId="0" xfId="0" applyNumberFormat="1" applyFont="1" applyAlignment="1">
      <alignment vertical="top"/>
    </xf>
    <xf numFmtId="3" fontId="5" fillId="2" borderId="12" xfId="0" applyNumberFormat="1" applyFont="1" applyFill="1" applyBorder="1"/>
    <xf numFmtId="0" fontId="5" fillId="3" borderId="13" xfId="0" applyFont="1" applyFill="1" applyBorder="1" applyAlignment="1">
      <alignment horizontal="left"/>
    </xf>
    <xf numFmtId="3" fontId="5" fillId="3" borderId="14" xfId="0" applyNumberFormat="1" applyFont="1" applyFill="1" applyBorder="1"/>
    <xf numFmtId="3" fontId="5" fillId="3" borderId="15" xfId="0" applyNumberFormat="1" applyFont="1" applyFill="1" applyBorder="1"/>
    <xf numFmtId="0" fontId="6" fillId="3" borderId="15" xfId="0" applyFont="1" applyFill="1" applyBorder="1" applyAlignment="1">
      <alignment horizontal="left"/>
    </xf>
    <xf numFmtId="3" fontId="6" fillId="3" borderId="14" xfId="0" applyNumberFormat="1" applyFont="1" applyFill="1" applyBorder="1"/>
    <xf numFmtId="3" fontId="6" fillId="3" borderId="15" xfId="0" applyNumberFormat="1" applyFont="1" applyFill="1" applyBorder="1"/>
    <xf numFmtId="10" fontId="5" fillId="2" borderId="12" xfId="0" applyNumberFormat="1" applyFont="1" applyFill="1" applyBorder="1"/>
    <xf numFmtId="164" fontId="5" fillId="2" borderId="1" xfId="0" applyNumberFormat="1" applyFont="1" applyFill="1" applyBorder="1"/>
    <xf numFmtId="0" fontId="6" fillId="0" borderId="0" xfId="0" applyFont="1" applyAlignment="1">
      <alignment horizontal="left"/>
    </xf>
    <xf numFmtId="3" fontId="6" fillId="2" borderId="12" xfId="0" applyNumberFormat="1" applyFont="1" applyFill="1" applyBorder="1"/>
    <xf numFmtId="3" fontId="6" fillId="2" borderId="1" xfId="0" applyNumberFormat="1" applyFont="1" applyFill="1" applyBorder="1"/>
    <xf numFmtId="0" fontId="5" fillId="3" borderId="15" xfId="0" applyFont="1" applyFill="1" applyBorder="1" applyAlignment="1">
      <alignment horizontal="left"/>
    </xf>
    <xf numFmtId="10" fontId="5" fillId="3" borderId="14" xfId="0" applyNumberFormat="1" applyFont="1" applyFill="1" applyBorder="1"/>
    <xf numFmtId="10" fontId="5" fillId="3" borderId="15" xfId="0" applyNumberFormat="1" applyFont="1" applyFill="1" applyBorder="1"/>
    <xf numFmtId="10" fontId="6" fillId="3" borderId="16" xfId="0" applyNumberFormat="1" applyFont="1" applyFill="1" applyBorder="1"/>
    <xf numFmtId="10" fontId="6" fillId="3" borderId="17" xfId="0" applyNumberFormat="1" applyFont="1" applyFill="1" applyBorder="1"/>
    <xf numFmtId="0" fontId="1" fillId="2" borderId="1" xfId="0" applyFont="1" applyFill="1" applyBorder="1" applyAlignment="1">
      <alignment vertical="top"/>
    </xf>
    <xf numFmtId="0" fontId="4" fillId="2" borderId="1" xfId="0" applyFont="1" applyFill="1" applyBorder="1" applyAlignment="1">
      <alignment horizontal="center" vertical="top"/>
    </xf>
    <xf numFmtId="0" fontId="9" fillId="2" borderId="1" xfId="0" applyFont="1" applyFill="1" applyBorder="1" applyAlignment="1">
      <alignment vertical="center"/>
    </xf>
    <xf numFmtId="0" fontId="6" fillId="2" borderId="1" xfId="0" applyFont="1" applyFill="1" applyBorder="1" applyAlignment="1">
      <alignment vertical="center" wrapText="1"/>
    </xf>
    <xf numFmtId="0" fontId="7" fillId="4" borderId="5" xfId="0" applyFont="1" applyFill="1" applyBorder="1" applyAlignment="1">
      <alignment horizontal="center" vertical="top"/>
    </xf>
    <xf numFmtId="0" fontId="6" fillId="3" borderId="18" xfId="0" applyFont="1" applyFill="1" applyBorder="1" applyAlignment="1">
      <alignment horizontal="center" vertical="center" wrapText="1" readingOrder="1"/>
    </xf>
    <xf numFmtId="17" fontId="6" fillId="3" borderId="18" xfId="0" applyNumberFormat="1" applyFont="1" applyFill="1" applyBorder="1" applyAlignment="1">
      <alignment horizontal="center" vertical="center" wrapText="1" readingOrder="1"/>
    </xf>
    <xf numFmtId="14" fontId="5" fillId="2" borderId="1" xfId="0" applyNumberFormat="1" applyFont="1" applyFill="1" applyBorder="1" applyAlignment="1">
      <alignment vertical="top"/>
    </xf>
    <xf numFmtId="0" fontId="5" fillId="3" borderId="15" xfId="0" applyFont="1" applyFill="1" applyBorder="1" applyAlignment="1">
      <alignment horizontal="left" vertical="top"/>
    </xf>
    <xf numFmtId="10" fontId="5" fillId="3" borderId="15" xfId="0" applyNumberFormat="1" applyFont="1" applyFill="1" applyBorder="1" applyAlignment="1">
      <alignment vertical="top"/>
    </xf>
    <xf numFmtId="10" fontId="10" fillId="2" borderId="15" xfId="0" applyNumberFormat="1" applyFont="1" applyFill="1" applyBorder="1"/>
    <xf numFmtId="0" fontId="5" fillId="2" borderId="1" xfId="0" applyFont="1" applyFill="1" applyBorder="1" applyAlignment="1">
      <alignment horizontal="left" vertical="top"/>
    </xf>
    <xf numFmtId="3" fontId="5" fillId="2" borderId="1" xfId="0" applyNumberFormat="1" applyFont="1" applyFill="1" applyBorder="1" applyAlignment="1">
      <alignment vertical="top"/>
    </xf>
    <xf numFmtId="3" fontId="6" fillId="2" borderId="1" xfId="0" applyNumberFormat="1" applyFont="1" applyFill="1" applyBorder="1" applyAlignment="1">
      <alignment vertical="top"/>
    </xf>
    <xf numFmtId="0" fontId="11" fillId="5" borderId="1" xfId="0" applyFont="1" applyFill="1" applyBorder="1" applyAlignment="1">
      <alignment horizontal="center" vertical="top"/>
    </xf>
    <xf numFmtId="0" fontId="11" fillId="5" borderId="1" xfId="0" applyFont="1" applyFill="1" applyBorder="1" applyAlignment="1">
      <alignment horizontal="left" vertical="top"/>
    </xf>
    <xf numFmtId="165" fontId="11" fillId="5" borderId="1" xfId="0" applyNumberFormat="1" applyFont="1" applyFill="1" applyBorder="1" applyAlignment="1">
      <alignment horizontal="center" vertical="top"/>
    </xf>
    <xf numFmtId="0" fontId="5" fillId="0" borderId="0" xfId="0" applyFont="1" applyAlignment="1">
      <alignment vertical="top" wrapText="1"/>
    </xf>
    <xf numFmtId="165" fontId="12" fillId="0" borderId="0" xfId="0" applyNumberFormat="1" applyFont="1" applyAlignment="1">
      <alignment horizontal="center" vertical="top"/>
    </xf>
    <xf numFmtId="0" fontId="12" fillId="0" borderId="0" xfId="0" applyFont="1" applyAlignment="1">
      <alignment horizontal="center" vertical="top"/>
    </xf>
    <xf numFmtId="0" fontId="12" fillId="0" borderId="0" xfId="0" applyFont="1" applyAlignment="1">
      <alignment horizontal="left" vertical="top"/>
    </xf>
    <xf numFmtId="0" fontId="13" fillId="3" borderId="19" xfId="0" applyFont="1" applyFill="1" applyBorder="1" applyAlignment="1">
      <alignment vertical="top" wrapText="1"/>
    </xf>
    <xf numFmtId="0" fontId="13" fillId="3" borderId="19" xfId="0" applyFont="1" applyFill="1" applyBorder="1" applyAlignment="1">
      <alignment vertical="top"/>
    </xf>
    <xf numFmtId="165" fontId="13" fillId="3" borderId="19" xfId="0" applyNumberFormat="1" applyFont="1" applyFill="1" applyBorder="1" applyAlignment="1">
      <alignment horizontal="center" vertical="top"/>
    </xf>
    <xf numFmtId="49" fontId="5" fillId="0" borderId="0" xfId="0" applyNumberFormat="1" applyFont="1" applyAlignment="1">
      <alignment horizontal="left" vertical="top"/>
    </xf>
    <xf numFmtId="0" fontId="13" fillId="3" borderId="19" xfId="0" applyFont="1" applyFill="1" applyBorder="1" applyAlignment="1">
      <alignment horizontal="left" vertical="top"/>
    </xf>
    <xf numFmtId="165" fontId="5" fillId="2" borderId="1" xfId="0" applyNumberFormat="1" applyFont="1" applyFill="1" applyBorder="1" applyAlignment="1">
      <alignment vertical="top"/>
    </xf>
    <xf numFmtId="0" fontId="14" fillId="6" borderId="1" xfId="0" applyFont="1" applyFill="1" applyBorder="1" applyAlignment="1">
      <alignment vertical="top"/>
    </xf>
    <xf numFmtId="0" fontId="14" fillId="6" borderId="15" xfId="0" applyFont="1" applyFill="1" applyBorder="1" applyAlignment="1">
      <alignment horizontal="left" vertical="top"/>
    </xf>
    <xf numFmtId="165" fontId="14" fillId="6" borderId="15" xfId="0" applyNumberFormat="1" applyFont="1" applyFill="1" applyBorder="1" applyAlignment="1">
      <alignment vertical="top"/>
    </xf>
    <xf numFmtId="0" fontId="6" fillId="0" borderId="0" xfId="0" applyFont="1" applyAlignment="1">
      <alignment horizontal="left" vertical="top"/>
    </xf>
    <xf numFmtId="165" fontId="6" fillId="0" borderId="0" xfId="0" applyNumberFormat="1" applyFont="1" applyAlignment="1">
      <alignment vertical="top"/>
    </xf>
    <xf numFmtId="165" fontId="11" fillId="5" borderId="1" xfId="0" applyNumberFormat="1" applyFont="1" applyFill="1" applyBorder="1" applyAlignment="1">
      <alignment horizontal="left" vertical="top"/>
    </xf>
    <xf numFmtId="0" fontId="6" fillId="3" borderId="15" xfId="0" applyFont="1" applyFill="1" applyBorder="1" applyAlignment="1">
      <alignment horizontal="left" vertical="top"/>
    </xf>
    <xf numFmtId="165" fontId="6" fillId="3" borderId="15" xfId="0" applyNumberFormat="1" applyFont="1" applyFill="1" applyBorder="1" applyAlignment="1">
      <alignment vertical="top"/>
    </xf>
    <xf numFmtId="0" fontId="6" fillId="3" borderId="1" xfId="0" applyFont="1" applyFill="1" applyBorder="1" applyAlignment="1">
      <alignment horizontal="left" vertical="top"/>
    </xf>
    <xf numFmtId="165" fontId="6" fillId="3" borderId="1" xfId="0" applyNumberFormat="1" applyFont="1" applyFill="1" applyBorder="1" applyAlignment="1">
      <alignment vertical="top"/>
    </xf>
    <xf numFmtId="0" fontId="6" fillId="2" borderId="1" xfId="0" applyFont="1" applyFill="1" applyBorder="1" applyAlignment="1">
      <alignment horizontal="left" vertical="top"/>
    </xf>
    <xf numFmtId="165" fontId="6" fillId="2" borderId="1" xfId="0" applyNumberFormat="1" applyFont="1" applyFill="1" applyBorder="1" applyAlignment="1">
      <alignment vertical="top"/>
    </xf>
    <xf numFmtId="0" fontId="15" fillId="7" borderId="20" xfId="0" applyFont="1" applyFill="1" applyBorder="1" applyAlignment="1">
      <alignment vertical="top"/>
    </xf>
    <xf numFmtId="0" fontId="15" fillId="7" borderId="20" xfId="0" applyFont="1" applyFill="1" applyBorder="1" applyAlignment="1">
      <alignment horizontal="left" vertical="top" wrapText="1"/>
    </xf>
    <xf numFmtId="165" fontId="15" fillId="7" borderId="20" xfId="0" applyNumberFormat="1" applyFont="1" applyFill="1" applyBorder="1" applyAlignment="1">
      <alignment vertical="top"/>
    </xf>
    <xf numFmtId="0" fontId="16" fillId="2" borderId="1" xfId="0" applyFont="1" applyFill="1" applyBorder="1" applyAlignment="1">
      <alignment vertical="top"/>
    </xf>
    <xf numFmtId="165" fontId="16" fillId="2" borderId="1" xfId="0" applyNumberFormat="1" applyFont="1" applyFill="1" applyBorder="1" applyAlignment="1">
      <alignment vertical="top"/>
    </xf>
    <xf numFmtId="165" fontId="1" fillId="2" borderId="1" xfId="0" applyNumberFormat="1" applyFont="1" applyFill="1" applyBorder="1" applyAlignment="1">
      <alignment vertical="top"/>
    </xf>
    <xf numFmtId="0" fontId="17" fillId="0" borderId="0" xfId="0" applyFont="1"/>
    <xf numFmtId="4" fontId="17" fillId="2" borderId="1" xfId="0" applyNumberFormat="1" applyFont="1" applyFill="1" applyBorder="1" applyAlignment="1">
      <alignment vertical="top"/>
    </xf>
    <xf numFmtId="4" fontId="16" fillId="2" borderId="1" xfId="0" applyNumberFormat="1" applyFont="1" applyFill="1" applyBorder="1" applyAlignment="1">
      <alignment vertical="top"/>
    </xf>
    <xf numFmtId="4" fontId="5" fillId="2" borderId="1" xfId="0" applyNumberFormat="1" applyFont="1" applyFill="1" applyBorder="1" applyAlignment="1">
      <alignment vertical="top"/>
    </xf>
    <xf numFmtId="0" fontId="17" fillId="2" borderId="1" xfId="0" applyFont="1" applyFill="1" applyBorder="1" applyAlignment="1">
      <alignment vertical="top"/>
    </xf>
    <xf numFmtId="9" fontId="16" fillId="2" borderId="1" xfId="0" applyNumberFormat="1" applyFont="1" applyFill="1" applyBorder="1" applyAlignment="1">
      <alignment vertical="top"/>
    </xf>
    <xf numFmtId="4" fontId="1" fillId="2" borderId="1" xfId="0" applyNumberFormat="1" applyFont="1" applyFill="1" applyBorder="1" applyAlignment="1">
      <alignment vertical="top"/>
    </xf>
    <xf numFmtId="166" fontId="11" fillId="5" borderId="1" xfId="0" applyNumberFormat="1" applyFont="1" applyFill="1" applyBorder="1" applyAlignment="1">
      <alignment horizontal="center" vertical="top"/>
    </xf>
    <xf numFmtId="166" fontId="12" fillId="0" borderId="0" xfId="0" applyNumberFormat="1" applyFont="1" applyAlignment="1">
      <alignment horizontal="center" vertical="top"/>
    </xf>
    <xf numFmtId="4" fontId="14" fillId="6" borderId="15" xfId="0" applyNumberFormat="1" applyFont="1" applyFill="1" applyBorder="1" applyAlignment="1">
      <alignment vertical="top"/>
    </xf>
    <xf numFmtId="4" fontId="6" fillId="0" borderId="0" xfId="0" applyNumberFormat="1" applyFont="1" applyAlignment="1">
      <alignment vertical="top"/>
    </xf>
    <xf numFmtId="0" fontId="6" fillId="3" borderId="15" xfId="0" applyFont="1" applyFill="1" applyBorder="1" applyAlignment="1">
      <alignment horizontal="left" vertical="top" wrapText="1"/>
    </xf>
    <xf numFmtId="0" fontId="6" fillId="3" borderId="21" xfId="0" applyFont="1" applyFill="1" applyBorder="1" applyAlignment="1">
      <alignment horizontal="center" vertical="center" wrapText="1"/>
    </xf>
    <xf numFmtId="0" fontId="6" fillId="3" borderId="5" xfId="0" applyFont="1" applyFill="1" applyBorder="1" applyAlignment="1">
      <alignment horizontal="center" vertical="center"/>
    </xf>
    <xf numFmtId="9" fontId="5" fillId="2" borderId="5" xfId="0" applyNumberFormat="1" applyFont="1" applyFill="1" applyBorder="1" applyAlignment="1">
      <alignment horizontal="center" vertical="center"/>
    </xf>
    <xf numFmtId="10" fontId="5" fillId="2" borderId="5" xfId="0" applyNumberFormat="1" applyFont="1" applyFill="1" applyBorder="1" applyAlignment="1">
      <alignment horizontal="center" vertical="center"/>
    </xf>
    <xf numFmtId="9" fontId="18" fillId="2" borderId="1" xfId="0" applyNumberFormat="1" applyFont="1" applyFill="1" applyBorder="1"/>
    <xf numFmtId="9" fontId="19" fillId="2" borderId="1" xfId="0" applyNumberFormat="1" applyFont="1" applyFill="1" applyBorder="1"/>
    <xf numFmtId="0" fontId="20" fillId="4" borderId="5" xfId="0" applyFont="1" applyFill="1" applyBorder="1" applyAlignment="1">
      <alignment horizontal="center"/>
    </xf>
    <xf numFmtId="10" fontId="5" fillId="8" borderId="5" xfId="0" applyNumberFormat="1" applyFont="1" applyFill="1" applyBorder="1" applyAlignment="1">
      <alignment horizontal="center" vertical="center"/>
    </xf>
    <xf numFmtId="10" fontId="5" fillId="3" borderId="22" xfId="0" applyNumberFormat="1" applyFont="1" applyFill="1" applyBorder="1" applyAlignment="1">
      <alignment horizontal="center" vertical="center"/>
    </xf>
    <xf numFmtId="0" fontId="5" fillId="3" borderId="13" xfId="0" applyFont="1" applyFill="1" applyBorder="1" applyAlignment="1">
      <alignment horizontal="left" wrapText="1"/>
    </xf>
    <xf numFmtId="0" fontId="5" fillId="2" borderId="1" xfId="0" applyFont="1" applyFill="1" applyBorder="1" applyAlignment="1">
      <alignment horizontal="center" vertical="top"/>
    </xf>
    <xf numFmtId="0" fontId="7" fillId="2" borderId="1" xfId="0" applyFont="1" applyFill="1" applyBorder="1" applyAlignment="1">
      <alignment horizontal="center" vertical="top"/>
    </xf>
    <xf numFmtId="0" fontId="5" fillId="2" borderId="1" xfId="0" applyFont="1" applyFill="1" applyBorder="1" applyAlignment="1">
      <alignment horizontal="right" vertical="top"/>
    </xf>
    <xf numFmtId="0" fontId="6" fillId="2" borderId="1" xfId="0" applyFont="1" applyFill="1" applyBorder="1" applyAlignment="1">
      <alignment horizontal="center" vertical="top"/>
    </xf>
    <xf numFmtId="0" fontId="6" fillId="2" borderId="1" xfId="0" applyFont="1" applyFill="1" applyBorder="1"/>
    <xf numFmtId="0" fontId="5" fillId="2" borderId="1" xfId="0" applyFont="1" applyFill="1" applyBorder="1" applyAlignment="1">
      <alignment vertical="center"/>
    </xf>
    <xf numFmtId="0" fontId="6" fillId="2" borderId="33" xfId="0" applyFont="1" applyFill="1" applyBorder="1"/>
    <xf numFmtId="0" fontId="6" fillId="2" borderId="1" xfId="0" applyFont="1" applyFill="1" applyBorder="1" applyAlignment="1">
      <alignment horizontal="center" vertical="center"/>
    </xf>
    <xf numFmtId="0" fontId="7" fillId="2" borderId="1" xfId="0" applyFont="1" applyFill="1" applyBorder="1"/>
    <xf numFmtId="17" fontId="7" fillId="2" borderId="1" xfId="0" applyNumberFormat="1" applyFont="1" applyFill="1" applyBorder="1" applyAlignment="1">
      <alignment horizontal="center" vertical="center"/>
    </xf>
    <xf numFmtId="17" fontId="21" fillId="2" borderId="1" xfId="0" applyNumberFormat="1" applyFont="1" applyFill="1" applyBorder="1"/>
    <xf numFmtId="17" fontId="6" fillId="2" borderId="1" xfId="0" applyNumberFormat="1" applyFont="1" applyFill="1" applyBorder="1" applyAlignment="1">
      <alignment horizontal="center" vertical="center"/>
    </xf>
    <xf numFmtId="0" fontId="22" fillId="2" borderId="1" xfId="0" applyFont="1" applyFill="1" applyBorder="1" applyAlignment="1">
      <alignment horizontal="left" vertical="top"/>
    </xf>
    <xf numFmtId="0" fontId="23" fillId="2" borderId="1" xfId="0" applyFont="1" applyFill="1" applyBorder="1" applyAlignment="1">
      <alignment vertical="center"/>
    </xf>
    <xf numFmtId="0" fontId="23" fillId="2" borderId="1" xfId="0" applyFont="1" applyFill="1" applyBorder="1"/>
    <xf numFmtId="0" fontId="23" fillId="2" borderId="1" xfId="0" applyFont="1" applyFill="1" applyBorder="1" applyAlignment="1">
      <alignment vertical="top"/>
    </xf>
    <xf numFmtId="17" fontId="5" fillId="2" borderId="1" xfId="0" applyNumberFormat="1" applyFont="1" applyFill="1" applyBorder="1" applyAlignment="1">
      <alignment vertical="top"/>
    </xf>
    <xf numFmtId="0" fontId="2" fillId="2" borderId="1" xfId="0" applyFont="1" applyFill="1" applyBorder="1" applyAlignment="1">
      <alignment vertical="top"/>
    </xf>
    <xf numFmtId="0" fontId="4" fillId="2" borderId="1" xfId="0" applyFont="1" applyFill="1" applyBorder="1" applyAlignment="1">
      <alignment vertical="top"/>
    </xf>
    <xf numFmtId="0" fontId="5" fillId="2" borderId="1" xfId="0" applyFont="1" applyFill="1" applyBorder="1" applyAlignment="1">
      <alignment horizontal="center"/>
    </xf>
    <xf numFmtId="3" fontId="5" fillId="2" borderId="1" xfId="0" applyNumberFormat="1" applyFont="1" applyFill="1" applyBorder="1" applyAlignment="1">
      <alignment horizontal="center" vertical="top"/>
    </xf>
    <xf numFmtId="0" fontId="6" fillId="3" borderId="15" xfId="0" applyFont="1" applyFill="1" applyBorder="1" applyAlignment="1">
      <alignment horizontal="center" vertical="center"/>
    </xf>
    <xf numFmtId="8" fontId="5" fillId="2" borderId="1" xfId="0" applyNumberFormat="1" applyFont="1" applyFill="1" applyBorder="1"/>
    <xf numFmtId="0" fontId="1" fillId="0" borderId="0" xfId="0" applyFont="1"/>
    <xf numFmtId="17" fontId="6" fillId="0" borderId="0" xfId="0" applyNumberFormat="1" applyFont="1" applyAlignment="1">
      <alignment horizontal="center" vertical="center"/>
    </xf>
    <xf numFmtId="0" fontId="6" fillId="0" borderId="15" xfId="0" applyFont="1" applyBorder="1" applyAlignment="1">
      <alignment horizontal="center" vertical="center"/>
    </xf>
    <xf numFmtId="165" fontId="24" fillId="2" borderId="1" xfId="0" applyNumberFormat="1" applyFont="1" applyFill="1" applyBorder="1"/>
    <xf numFmtId="0" fontId="24" fillId="2" borderId="1" xfId="0" applyFont="1" applyFill="1" applyBorder="1"/>
    <xf numFmtId="165" fontId="18" fillId="2" borderId="1" xfId="0" applyNumberFormat="1" applyFont="1" applyFill="1" applyBorder="1"/>
    <xf numFmtId="0" fontId="18" fillId="2" borderId="1" xfId="0" applyFont="1" applyFill="1" applyBorder="1"/>
    <xf numFmtId="0" fontId="6" fillId="2" borderId="1" xfId="0" applyFont="1" applyFill="1" applyBorder="1" applyAlignment="1">
      <alignment vertical="center"/>
    </xf>
    <xf numFmtId="0" fontId="25" fillId="3" borderId="15" xfId="0" applyFont="1" applyFill="1" applyBorder="1" applyAlignment="1">
      <alignment horizontal="center" vertical="center" wrapText="1"/>
    </xf>
    <xf numFmtId="0" fontId="26" fillId="3" borderId="15" xfId="0" applyFont="1" applyFill="1" applyBorder="1" applyAlignment="1">
      <alignment horizontal="center" vertical="center"/>
    </xf>
    <xf numFmtId="0" fontId="26" fillId="3" borderId="15" xfId="0" applyFont="1" applyFill="1" applyBorder="1" applyAlignment="1">
      <alignment horizontal="center" vertical="center" wrapText="1"/>
    </xf>
    <xf numFmtId="165" fontId="18" fillId="2" borderId="1" xfId="0" applyNumberFormat="1" applyFont="1" applyFill="1" applyBorder="1" applyAlignment="1">
      <alignment horizontal="center" vertical="center"/>
    </xf>
    <xf numFmtId="3" fontId="18" fillId="2" borderId="1" xfId="0" applyNumberFormat="1" applyFont="1" applyFill="1" applyBorder="1" applyAlignment="1">
      <alignment horizontal="center" vertical="center"/>
    </xf>
    <xf numFmtId="0" fontId="18" fillId="2" borderId="1" xfId="0" applyFont="1" applyFill="1" applyBorder="1" applyAlignment="1">
      <alignment horizontal="center" vertical="center" wrapText="1"/>
    </xf>
    <xf numFmtId="166" fontId="5" fillId="3" borderId="15" xfId="0" applyNumberFormat="1" applyFont="1" applyFill="1" applyBorder="1" applyAlignment="1">
      <alignment horizontal="center" vertical="center"/>
    </xf>
    <xf numFmtId="166" fontId="5" fillId="2" borderId="42" xfId="0" applyNumberFormat="1" applyFont="1" applyFill="1" applyBorder="1" applyAlignment="1">
      <alignment horizontal="center"/>
    </xf>
    <xf numFmtId="3" fontId="18" fillId="2" borderId="1" xfId="0" applyNumberFormat="1" applyFont="1" applyFill="1" applyBorder="1"/>
    <xf numFmtId="166" fontId="6" fillId="3" borderId="15" xfId="0" applyNumberFormat="1" applyFont="1" applyFill="1" applyBorder="1" applyAlignment="1">
      <alignment horizontal="center" vertical="center"/>
    </xf>
    <xf numFmtId="166" fontId="27" fillId="2" borderId="42" xfId="0" applyNumberFormat="1" applyFont="1" applyFill="1" applyBorder="1" applyAlignment="1">
      <alignment horizontal="center"/>
    </xf>
    <xf numFmtId="166" fontId="6" fillId="3" borderId="43" xfId="0" applyNumberFormat="1" applyFont="1" applyFill="1" applyBorder="1" applyAlignment="1">
      <alignment horizontal="center" vertical="center"/>
    </xf>
    <xf numFmtId="166" fontId="6" fillId="0" borderId="38" xfId="0" applyNumberFormat="1" applyFont="1" applyBorder="1" applyAlignment="1">
      <alignment horizontal="center" vertical="center"/>
    </xf>
    <xf numFmtId="17" fontId="6" fillId="10" borderId="1" xfId="0" applyNumberFormat="1" applyFont="1" applyFill="1" applyBorder="1" applyAlignment="1">
      <alignment horizontal="center" vertical="center"/>
    </xf>
    <xf numFmtId="3" fontId="6" fillId="10" borderId="42" xfId="0" applyNumberFormat="1" applyFont="1" applyFill="1" applyBorder="1" applyAlignment="1">
      <alignment horizontal="center" vertical="top"/>
    </xf>
    <xf numFmtId="0" fontId="6" fillId="3" borderId="1" xfId="0" applyFont="1" applyFill="1" applyBorder="1" applyAlignment="1">
      <alignment horizontal="center" vertical="center"/>
    </xf>
    <xf numFmtId="0" fontId="28" fillId="2" borderId="1" xfId="0" applyFont="1" applyFill="1" applyBorder="1" applyAlignment="1">
      <alignment vertical="top"/>
    </xf>
    <xf numFmtId="0" fontId="28" fillId="2" borderId="1" xfId="0" applyFont="1" applyFill="1" applyBorder="1" applyAlignment="1">
      <alignment horizontal="left" vertical="top"/>
    </xf>
    <xf numFmtId="0" fontId="9" fillId="2" borderId="1" xfId="0" applyFont="1" applyFill="1" applyBorder="1" applyAlignment="1">
      <alignment vertical="top"/>
    </xf>
    <xf numFmtId="0" fontId="22" fillId="2" borderId="1" xfId="0" applyFont="1" applyFill="1" applyBorder="1" applyAlignment="1">
      <alignment vertical="center"/>
    </xf>
    <xf numFmtId="0" fontId="29"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28" fillId="2" borderId="1" xfId="0" applyFont="1" applyFill="1" applyBorder="1" applyAlignment="1">
      <alignment vertical="center"/>
    </xf>
    <xf numFmtId="3" fontId="1" fillId="2" borderId="1" xfId="0" applyNumberFormat="1" applyFont="1" applyFill="1" applyBorder="1"/>
    <xf numFmtId="0" fontId="31" fillId="2" borderId="1" xfId="0" applyFont="1" applyFill="1" applyBorder="1"/>
    <xf numFmtId="17" fontId="7" fillId="2" borderId="1" xfId="0" applyNumberFormat="1" applyFont="1" applyFill="1" applyBorder="1"/>
    <xf numFmtId="169" fontId="5" fillId="3" borderId="15" xfId="0" applyNumberFormat="1" applyFont="1" applyFill="1" applyBorder="1" applyAlignment="1">
      <alignment horizontal="center" vertical="center"/>
    </xf>
    <xf numFmtId="0" fontId="5" fillId="3" borderId="15" xfId="0" applyFont="1" applyFill="1" applyBorder="1" applyAlignment="1">
      <alignment horizontal="center"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2" fillId="2" borderId="2" xfId="0" applyFont="1" applyFill="1" applyBorder="1" applyAlignment="1">
      <alignment horizontal="center"/>
    </xf>
    <xf numFmtId="0" fontId="3" fillId="0" borderId="3" xfId="0" applyFont="1" applyBorder="1"/>
    <xf numFmtId="0" fontId="3" fillId="0" borderId="4" xfId="0" applyFont="1" applyBorder="1"/>
    <xf numFmtId="0" fontId="4" fillId="2" borderId="2" xfId="0" applyFont="1" applyFill="1" applyBorder="1" applyAlignment="1">
      <alignment horizontal="center"/>
    </xf>
    <xf numFmtId="0" fontId="6" fillId="2" borderId="2" xfId="0" applyFont="1" applyFill="1" applyBorder="1" applyAlignment="1">
      <alignment horizontal="center"/>
    </xf>
    <xf numFmtId="0" fontId="5" fillId="3" borderId="2" xfId="0" applyFont="1" applyFill="1" applyBorder="1" applyAlignment="1">
      <alignment horizontal="left" vertical="top" wrapText="1"/>
    </xf>
    <xf numFmtId="0" fontId="6" fillId="2" borderId="2" xfId="0" applyFont="1" applyFill="1" applyBorder="1" applyAlignment="1">
      <alignment horizontal="center" vertical="top" wrapText="1"/>
    </xf>
    <xf numFmtId="0" fontId="6" fillId="3" borderId="6" xfId="0" applyFont="1" applyFill="1" applyBorder="1" applyAlignment="1">
      <alignment horizontal="left"/>
    </xf>
    <xf numFmtId="0" fontId="3" fillId="0" borderId="7" xfId="0" applyFont="1" applyBorder="1"/>
    <xf numFmtId="0" fontId="3" fillId="0" borderId="8" xfId="0" applyFont="1" applyBorder="1"/>
    <xf numFmtId="0" fontId="2" fillId="2" borderId="2" xfId="0" applyFont="1" applyFill="1" applyBorder="1" applyAlignment="1">
      <alignment horizontal="center" vertical="top"/>
    </xf>
    <xf numFmtId="0" fontId="4" fillId="2" borderId="2" xfId="0" applyFont="1" applyFill="1" applyBorder="1" applyAlignment="1">
      <alignment horizontal="center" vertical="top"/>
    </xf>
    <xf numFmtId="0" fontId="8"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5" fillId="3" borderId="2" xfId="0" applyFont="1" applyFill="1" applyBorder="1" applyAlignment="1">
      <alignment horizontal="center" vertical="top"/>
    </xf>
    <xf numFmtId="0" fontId="6" fillId="3" borderId="6" xfId="0" applyFont="1" applyFill="1" applyBorder="1" applyAlignment="1">
      <alignment horizontal="left" wrapText="1"/>
    </xf>
    <xf numFmtId="3" fontId="5" fillId="2" borderId="38" xfId="0" applyNumberFormat="1" applyFont="1" applyFill="1" applyBorder="1" applyAlignment="1">
      <alignment horizontal="center"/>
    </xf>
    <xf numFmtId="0" fontId="3" fillId="0" borderId="39" xfId="0" applyFont="1" applyBorder="1"/>
    <xf numFmtId="0" fontId="6" fillId="3" borderId="38" xfId="0" applyFont="1" applyFill="1" applyBorder="1" applyAlignment="1">
      <alignment horizontal="center" vertical="center"/>
    </xf>
    <xf numFmtId="0" fontId="6" fillId="2" borderId="2" xfId="0" applyFont="1" applyFill="1" applyBorder="1" applyAlignment="1">
      <alignment horizontal="left" vertical="top"/>
    </xf>
    <xf numFmtId="0" fontId="6" fillId="2" borderId="23" xfId="0" applyFont="1" applyFill="1" applyBorder="1" applyAlignment="1">
      <alignment horizontal="left" vertical="top" wrapText="1"/>
    </xf>
    <xf numFmtId="0" fontId="3" fillId="0" borderId="24" xfId="0" applyFont="1" applyBorder="1"/>
    <xf numFmtId="0" fontId="3" fillId="0" borderId="25" xfId="0" applyFont="1" applyBorder="1"/>
    <xf numFmtId="0" fontId="3" fillId="0" borderId="26" xfId="0" applyFont="1" applyBorder="1"/>
    <xf numFmtId="0" fontId="3" fillId="0" borderId="27" xfId="0" applyFont="1" applyBorder="1"/>
    <xf numFmtId="0" fontId="3" fillId="0" borderId="28" xfId="0" applyFont="1" applyBorder="1"/>
    <xf numFmtId="0" fontId="6" fillId="3" borderId="38" xfId="0" applyFont="1" applyFill="1" applyBorder="1" applyAlignment="1">
      <alignment horizontal="center"/>
    </xf>
    <xf numFmtId="0" fontId="6" fillId="2" borderId="23" xfId="0" applyFont="1" applyFill="1" applyBorder="1" applyAlignment="1">
      <alignment horizontal="center" vertical="top"/>
    </xf>
    <xf numFmtId="0" fontId="5" fillId="2" borderId="2" xfId="0" applyFont="1" applyFill="1" applyBorder="1" applyAlignment="1">
      <alignment horizontal="center" vertical="top"/>
    </xf>
    <xf numFmtId="0" fontId="6" fillId="3" borderId="29" xfId="0" applyFont="1" applyFill="1" applyBorder="1" applyAlignment="1">
      <alignment horizontal="left" vertical="center" wrapText="1"/>
    </xf>
    <xf numFmtId="0" fontId="3" fillId="0" borderId="30" xfId="0" applyFont="1" applyBorder="1"/>
    <xf numFmtId="0" fontId="3" fillId="0" borderId="31" xfId="0" applyFont="1" applyBorder="1"/>
    <xf numFmtId="0" fontId="3" fillId="0" borderId="34" xfId="0" applyFont="1" applyBorder="1"/>
    <xf numFmtId="0" fontId="3" fillId="0" borderId="35" xfId="0" applyFont="1" applyBorder="1"/>
    <xf numFmtId="0" fontId="3" fillId="0" borderId="36" xfId="0" applyFont="1" applyBorder="1"/>
    <xf numFmtId="10" fontId="5" fillId="9" borderId="29" xfId="0" applyNumberFormat="1" applyFont="1" applyFill="1" applyBorder="1" applyAlignment="1">
      <alignment horizontal="center" vertical="center" wrapText="1"/>
    </xf>
    <xf numFmtId="0" fontId="3" fillId="0" borderId="32" xfId="0" applyFont="1" applyBorder="1"/>
    <xf numFmtId="0" fontId="3" fillId="0" borderId="37" xfId="0" applyFont="1" applyBorder="1"/>
    <xf numFmtId="0" fontId="7" fillId="4" borderId="38" xfId="0" applyFont="1" applyFill="1" applyBorder="1" applyAlignment="1">
      <alignment horizontal="center" vertical="center"/>
    </xf>
    <xf numFmtId="3" fontId="7" fillId="4" borderId="38" xfId="0" applyNumberFormat="1" applyFont="1" applyFill="1" applyBorder="1" applyAlignment="1">
      <alignment horizontal="center"/>
    </xf>
    <xf numFmtId="1" fontId="6" fillId="3" borderId="38" xfId="0" applyNumberFormat="1" applyFont="1" applyFill="1" applyBorder="1" applyAlignment="1">
      <alignment horizontal="center" vertical="center"/>
    </xf>
    <xf numFmtId="0" fontId="6" fillId="3" borderId="29" xfId="0" applyFont="1" applyFill="1" applyBorder="1" applyAlignment="1">
      <alignment horizontal="left" vertical="center"/>
    </xf>
    <xf numFmtId="3" fontId="1" fillId="2" borderId="2" xfId="0" applyNumberFormat="1" applyFont="1" applyFill="1" applyBorder="1" applyAlignment="1">
      <alignment horizontal="center"/>
    </xf>
    <xf numFmtId="3" fontId="5" fillId="2" borderId="38" xfId="0" applyNumberFormat="1" applyFont="1" applyFill="1" applyBorder="1" applyAlignment="1">
      <alignment horizontal="center" vertical="center"/>
    </xf>
    <xf numFmtId="3" fontId="5" fillId="2" borderId="38" xfId="0" applyNumberFormat="1" applyFont="1" applyFill="1" applyBorder="1" applyAlignment="1">
      <alignment horizontal="center" vertical="top"/>
    </xf>
    <xf numFmtId="17" fontId="6" fillId="10" borderId="2" xfId="0" applyNumberFormat="1" applyFont="1" applyFill="1" applyBorder="1" applyAlignment="1">
      <alignment horizontal="center" vertical="center"/>
    </xf>
    <xf numFmtId="0" fontId="3" fillId="0" borderId="40" xfId="0" applyFont="1" applyBorder="1"/>
    <xf numFmtId="3" fontId="6" fillId="10" borderId="38" xfId="0" applyNumberFormat="1" applyFont="1" applyFill="1" applyBorder="1" applyAlignment="1">
      <alignment horizontal="center" vertical="top"/>
    </xf>
    <xf numFmtId="0" fontId="6" fillId="2" borderId="23" xfId="0" applyFont="1" applyFill="1" applyBorder="1" applyAlignment="1">
      <alignment horizontal="center" vertical="top" wrapText="1"/>
    </xf>
    <xf numFmtId="0" fontId="6" fillId="2" borderId="2" xfId="0" applyFont="1" applyFill="1" applyBorder="1" applyAlignment="1">
      <alignment horizontal="center" vertical="top"/>
    </xf>
    <xf numFmtId="0" fontId="6" fillId="3" borderId="38" xfId="0" applyFont="1" applyFill="1" applyBorder="1" applyAlignment="1">
      <alignment horizontal="center" vertical="center" wrapText="1"/>
    </xf>
    <xf numFmtId="0" fontId="6" fillId="2" borderId="38" xfId="0" applyFont="1" applyFill="1" applyBorder="1" applyAlignment="1">
      <alignment horizontal="center" vertical="center"/>
    </xf>
    <xf numFmtId="0" fontId="3" fillId="0" borderId="41" xfId="0" applyFont="1" applyBorder="1"/>
    <xf numFmtId="10" fontId="5" fillId="3" borderId="38" xfId="0" applyNumberFormat="1" applyFont="1" applyFill="1" applyBorder="1" applyAlignment="1">
      <alignment horizontal="center" vertical="center"/>
    </xf>
    <xf numFmtId="167" fontId="5" fillId="3" borderId="38" xfId="0" applyNumberFormat="1" applyFont="1" applyFill="1" applyBorder="1" applyAlignment="1">
      <alignment horizontal="center" vertical="center"/>
    </xf>
    <xf numFmtId="165" fontId="6" fillId="2" borderId="38" xfId="0" applyNumberFormat="1" applyFont="1" applyFill="1" applyBorder="1" applyAlignment="1">
      <alignment horizontal="center" vertical="center" wrapText="1"/>
    </xf>
    <xf numFmtId="3" fontId="5" fillId="8" borderId="38" xfId="0" applyNumberFormat="1" applyFont="1" applyFill="1" applyBorder="1" applyAlignment="1">
      <alignment horizontal="center" vertical="center"/>
    </xf>
    <xf numFmtId="3" fontId="5" fillId="3" borderId="38" xfId="0" applyNumberFormat="1" applyFont="1" applyFill="1" applyBorder="1" applyAlignment="1">
      <alignment horizontal="center" vertical="center"/>
    </xf>
    <xf numFmtId="0" fontId="26" fillId="3" borderId="38" xfId="0" applyFont="1" applyFill="1" applyBorder="1" applyAlignment="1">
      <alignment horizontal="center" vertical="center"/>
    </xf>
    <xf numFmtId="0" fontId="26" fillId="3" borderId="38" xfId="0" applyFont="1" applyFill="1" applyBorder="1" applyAlignment="1">
      <alignment horizontal="center" vertical="center" wrapText="1"/>
    </xf>
    <xf numFmtId="166" fontId="5" fillId="2" borderId="38" xfId="0" applyNumberFormat="1" applyFont="1" applyFill="1" applyBorder="1" applyAlignment="1">
      <alignment horizontal="center"/>
    </xf>
    <xf numFmtId="166" fontId="5" fillId="2" borderId="38" xfId="0" applyNumberFormat="1" applyFont="1" applyFill="1" applyBorder="1" applyAlignment="1">
      <alignment horizontal="center" vertical="center"/>
    </xf>
    <xf numFmtId="166" fontId="5" fillId="2" borderId="38" xfId="0" applyNumberFormat="1" applyFont="1" applyFill="1" applyBorder="1" applyAlignment="1">
      <alignment horizontal="center" vertical="top"/>
    </xf>
    <xf numFmtId="166" fontId="5" fillId="0" borderId="38" xfId="0" applyNumberFormat="1" applyFont="1" applyBorder="1" applyAlignment="1">
      <alignment horizontal="center" vertical="top"/>
    </xf>
    <xf numFmtId="0" fontId="4" fillId="0" borderId="0" xfId="0" applyFont="1" applyAlignment="1">
      <alignment horizontal="center" vertical="top"/>
    </xf>
    <xf numFmtId="0" fontId="0" fillId="0" borderId="0" xfId="0" applyFont="1" applyAlignment="1"/>
    <xf numFmtId="0" fontId="28" fillId="2" borderId="2" xfId="0" applyFont="1" applyFill="1" applyBorder="1" applyAlignment="1">
      <alignment horizontal="left" vertical="top"/>
    </xf>
    <xf numFmtId="0" fontId="30" fillId="4" borderId="2" xfId="0" applyFont="1" applyFill="1" applyBorder="1" applyAlignment="1">
      <alignment horizontal="center" wrapText="1"/>
    </xf>
    <xf numFmtId="4" fontId="1" fillId="2" borderId="38" xfId="0" applyNumberFormat="1" applyFont="1" applyFill="1" applyBorder="1" applyAlignment="1">
      <alignment horizontal="center" vertical="center"/>
    </xf>
    <xf numFmtId="0" fontId="1" fillId="3" borderId="38" xfId="0" applyFont="1" applyFill="1" applyBorder="1" applyAlignment="1">
      <alignment horizontal="left" vertical="center" wrapText="1"/>
    </xf>
    <xf numFmtId="4" fontId="1" fillId="2" borderId="44" xfId="0" applyNumberFormat="1" applyFont="1" applyFill="1" applyBorder="1" applyAlignment="1">
      <alignment horizontal="center" vertical="center"/>
    </xf>
    <xf numFmtId="0" fontId="14" fillId="4" borderId="38" xfId="0" applyFont="1" applyFill="1" applyBorder="1" applyAlignment="1">
      <alignment horizontal="left" vertical="center" wrapText="1"/>
    </xf>
    <xf numFmtId="4" fontId="14" fillId="4" borderId="44" xfId="0" applyNumberFormat="1" applyFont="1" applyFill="1" applyBorder="1" applyAlignment="1">
      <alignment horizontal="center" vertical="center"/>
    </xf>
    <xf numFmtId="4" fontId="14" fillId="4" borderId="38" xfId="0" applyNumberFormat="1" applyFont="1" applyFill="1" applyBorder="1" applyAlignment="1">
      <alignment horizontal="center" vertical="center" wrapText="1"/>
    </xf>
    <xf numFmtId="0" fontId="3" fillId="0" borderId="45" xfId="0" applyFont="1" applyBorder="1"/>
    <xf numFmtId="0" fontId="32" fillId="11" borderId="38" xfId="0" applyFont="1" applyFill="1" applyBorder="1" applyAlignment="1">
      <alignment horizontal="left" vertical="center" wrapText="1"/>
    </xf>
    <xf numFmtId="4" fontId="32" fillId="11" borderId="44" xfId="0" applyNumberFormat="1" applyFont="1" applyFill="1" applyBorder="1" applyAlignment="1">
      <alignment horizontal="center" vertical="center"/>
    </xf>
    <xf numFmtId="10" fontId="13" fillId="3" borderId="46" xfId="0" applyNumberFormat="1" applyFont="1" applyFill="1" applyBorder="1" applyAlignment="1">
      <alignment horizontal="center" vertical="center" wrapText="1"/>
    </xf>
    <xf numFmtId="0" fontId="3" fillId="0" borderId="47" xfId="0" applyFont="1" applyBorder="1"/>
    <xf numFmtId="0" fontId="3" fillId="0" borderId="48" xfId="0" applyFont="1" applyBorder="1"/>
    <xf numFmtId="0" fontId="3" fillId="0" borderId="49" xfId="0" applyFont="1" applyBorder="1"/>
    <xf numFmtId="0" fontId="3" fillId="0" borderId="50" xfId="0" applyFont="1" applyBorder="1"/>
    <xf numFmtId="0" fontId="3" fillId="0" borderId="51" xfId="0" applyFont="1" applyBorder="1"/>
    <xf numFmtId="0" fontId="5" fillId="3" borderId="2" xfId="0" applyFont="1" applyFill="1" applyBorder="1" applyAlignment="1">
      <alignment horizontal="center" vertical="top" wrapText="1"/>
    </xf>
    <xf numFmtId="0" fontId="6" fillId="2" borderId="2" xfId="0" applyFont="1" applyFill="1" applyBorder="1" applyAlignment="1">
      <alignment horizontal="left" vertical="center"/>
    </xf>
    <xf numFmtId="168" fontId="5" fillId="3" borderId="38" xfId="0" applyNumberFormat="1" applyFont="1" applyFill="1" applyBorder="1" applyAlignment="1">
      <alignment horizontal="center" vertical="center"/>
    </xf>
    <xf numFmtId="0" fontId="6" fillId="2" borderId="52" xfId="0" applyFont="1" applyFill="1" applyBorder="1" applyAlignment="1">
      <alignment horizontal="center" vertical="center" wrapText="1"/>
    </xf>
    <xf numFmtId="0" fontId="3" fillId="0" borderId="53"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90750" cy="5334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133350</xdr:colOff>
      <xdr:row>1</xdr:row>
      <xdr:rowOff>38100</xdr:rowOff>
    </xdr:from>
    <xdr:ext cx="1028700" cy="361950"/>
    <xdr:pic>
      <xdr:nvPicPr>
        <xdr:cNvPr id="3" name="image1.png" descr="\\Dgau1\dgau\00_ARCHIVOS BASE\LOGOS SIOP\LOGO_MARCA_JAL_BASICO.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14</xdr:col>
      <xdr:colOff>123825</xdr:colOff>
      <xdr:row>0</xdr:row>
      <xdr:rowOff>133350</xdr:rowOff>
    </xdr:from>
    <xdr:ext cx="1552575" cy="609600"/>
    <xdr:pic>
      <xdr:nvPicPr>
        <xdr:cNvPr id="2" name="image1.png" descr="\\Dgau1\dgau\00_ARCHIVOS BASE\LOGOS SIOP\LOGO_MARCA_JAL_BASICO.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19050</xdr:colOff>
      <xdr:row>1</xdr:row>
      <xdr:rowOff>57150</xdr:rowOff>
    </xdr:from>
    <xdr:ext cx="2181225" cy="542925"/>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714375</xdr:colOff>
      <xdr:row>0</xdr:row>
      <xdr:rowOff>133350</xdr:rowOff>
    </xdr:from>
    <xdr:ext cx="1390650" cy="609600"/>
    <xdr:pic>
      <xdr:nvPicPr>
        <xdr:cNvPr id="3" name="image1.png" descr="\\Dgau1\dgau\00_ARCHIVOS BASE\LOGOS SIOP\LOGO_MARCA_JAL_BASICO.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19050</xdr:colOff>
      <xdr:row>1</xdr:row>
      <xdr:rowOff>57150</xdr:rowOff>
    </xdr:from>
    <xdr:ext cx="2162175" cy="542925"/>
    <xdr:pic>
      <xdr:nvPicPr>
        <xdr:cNvPr id="2" name="image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0</xdr:colOff>
      <xdr:row>1</xdr:row>
      <xdr:rowOff>0</xdr:rowOff>
    </xdr:from>
    <xdr:ext cx="1533525" cy="638175"/>
    <xdr:pic>
      <xdr:nvPicPr>
        <xdr:cNvPr id="3" name="image1.png" descr="\\Dgau1\dgau\00_ARCHIVOS BASE\LOGOS SIOP\LOGO_MARCA_JAL_BASICO.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247650</xdr:colOff>
      <xdr:row>1</xdr:row>
      <xdr:rowOff>47625</xdr:rowOff>
    </xdr:from>
    <xdr:ext cx="1524000" cy="628650"/>
    <xdr:pic>
      <xdr:nvPicPr>
        <xdr:cNvPr id="2" name="image1.png" descr="\\Dgau1\dgau\00_ARCHIVOS BASE\LOGOS SIOP\LOGO_MARCA_JAL_BASICO.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247650</xdr:colOff>
      <xdr:row>1</xdr:row>
      <xdr:rowOff>47625</xdr:rowOff>
    </xdr:from>
    <xdr:ext cx="1514475" cy="628650"/>
    <xdr:pic>
      <xdr:nvPicPr>
        <xdr:cNvPr id="2" name="image1.png" descr="\\Dgau1\dgau\00_ARCHIVOS BASE\LOGOS SIOP\LOGO_MARCA_JAL_BASICO.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561975</xdr:colOff>
      <xdr:row>1</xdr:row>
      <xdr:rowOff>76200</xdr:rowOff>
    </xdr:from>
    <xdr:ext cx="2162175" cy="514350"/>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10</xdr:col>
      <xdr:colOff>133350</xdr:colOff>
      <xdr:row>1</xdr:row>
      <xdr:rowOff>38100</xdr:rowOff>
    </xdr:from>
    <xdr:ext cx="1019175" cy="361950"/>
    <xdr:pic>
      <xdr:nvPicPr>
        <xdr:cNvPr id="2" name="image1.png" descr="\\Dgau1\dgau\00_ARCHIVOS BASE\LOGOS SIOP\LOGO_MARCA_JAL_BASICO.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1</xdr:row>
      <xdr:rowOff>47625</xdr:rowOff>
    </xdr:from>
    <xdr:ext cx="2514600" cy="504825"/>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10</xdr:col>
      <xdr:colOff>133350</xdr:colOff>
      <xdr:row>1</xdr:row>
      <xdr:rowOff>38100</xdr:rowOff>
    </xdr:from>
    <xdr:ext cx="1009650" cy="361950"/>
    <xdr:pic>
      <xdr:nvPicPr>
        <xdr:cNvPr id="2" name="image1.png" descr="\\Dgau1\dgau\00_ARCHIVOS BASE\LOGOS SIOP\LOGO_MARCA_JAL_BASICO.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14</xdr:col>
      <xdr:colOff>714375</xdr:colOff>
      <xdr:row>0</xdr:row>
      <xdr:rowOff>133350</xdr:rowOff>
    </xdr:from>
    <xdr:ext cx="1390650" cy="619125"/>
    <xdr:pic>
      <xdr:nvPicPr>
        <xdr:cNvPr id="2" name="image1.png" descr="\\Dgau1\dgau\00_ARCHIVOS BASE\LOGOS SIOP\LOGO_MARCA_JAL_BASICO.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13</xdr:col>
      <xdr:colOff>714375</xdr:colOff>
      <xdr:row>0</xdr:row>
      <xdr:rowOff>133350</xdr:rowOff>
    </xdr:from>
    <xdr:ext cx="1390650" cy="609600"/>
    <xdr:pic>
      <xdr:nvPicPr>
        <xdr:cNvPr id="2" name="image1.png" descr="\\Dgau1\dgau\00_ARCHIVOS BASE\LOGOS SIOP\LOGO_MARCA_JAL_BASICO.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15</xdr:col>
      <xdr:colOff>228600</xdr:colOff>
      <xdr:row>3</xdr:row>
      <xdr:rowOff>180975</xdr:rowOff>
    </xdr:from>
    <xdr:ext cx="1524000" cy="457200"/>
    <xdr:pic>
      <xdr:nvPicPr>
        <xdr:cNvPr id="2" name="image1.png" descr="\\Dgau1\dgau\00_ARCHIVOS BASE\LOGOS SIOP\LOGO_MARCA_JAL_BASICO.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14</xdr:col>
      <xdr:colOff>485775</xdr:colOff>
      <xdr:row>3</xdr:row>
      <xdr:rowOff>171450</xdr:rowOff>
    </xdr:from>
    <xdr:ext cx="1524000" cy="447675"/>
    <xdr:pic>
      <xdr:nvPicPr>
        <xdr:cNvPr id="2" name="image1.png" descr="\\Dgau1\dgau\00_ARCHIVOS BASE\LOGOS SIOP\LOGO_MARCA_JAL_BASICO.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workbookViewId="0"/>
  </sheetViews>
  <sheetFormatPr baseColWidth="10" defaultColWidth="14.42578125" defaultRowHeight="15" customHeight="1"/>
  <cols>
    <col min="1" max="1" width="45.7109375" customWidth="1"/>
    <col min="2" max="2" width="8.7109375" customWidth="1"/>
    <col min="3" max="3" width="14.5703125" customWidth="1"/>
    <col min="4" max="4" width="14.140625" customWidth="1"/>
    <col min="5" max="5" width="14.7109375" customWidth="1"/>
    <col min="6" max="10" width="12.7109375" customWidth="1"/>
    <col min="11" max="26" width="8.710937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65" t="s">
        <v>0</v>
      </c>
      <c r="B4" s="166"/>
      <c r="C4" s="166"/>
      <c r="D4" s="166"/>
      <c r="E4" s="166"/>
      <c r="F4" s="166"/>
      <c r="G4" s="166"/>
      <c r="H4" s="166"/>
      <c r="I4" s="166"/>
      <c r="J4" s="167"/>
      <c r="K4" s="1"/>
      <c r="L4" s="1"/>
      <c r="M4" s="1"/>
      <c r="N4" s="1"/>
      <c r="O4" s="1"/>
      <c r="P4" s="1"/>
      <c r="Q4" s="1"/>
      <c r="R4" s="1"/>
      <c r="S4" s="1"/>
      <c r="T4" s="1"/>
      <c r="U4" s="1"/>
      <c r="V4" s="1"/>
      <c r="W4" s="1"/>
      <c r="X4" s="1"/>
      <c r="Y4" s="1"/>
      <c r="Z4" s="1"/>
    </row>
    <row r="5" spans="1:26" ht="14.25" customHeight="1">
      <c r="A5" s="168" t="s">
        <v>1</v>
      </c>
      <c r="B5" s="166"/>
      <c r="C5" s="166"/>
      <c r="D5" s="166"/>
      <c r="E5" s="166"/>
      <c r="F5" s="166"/>
      <c r="G5" s="166"/>
      <c r="H5" s="166"/>
      <c r="I5" s="166"/>
      <c r="J5" s="167"/>
      <c r="K5" s="1"/>
      <c r="L5" s="1"/>
      <c r="M5" s="1"/>
      <c r="N5" s="1"/>
      <c r="O5" s="1"/>
      <c r="P5" s="1"/>
      <c r="Q5" s="1"/>
      <c r="R5" s="1"/>
      <c r="S5" s="1"/>
      <c r="T5" s="1"/>
      <c r="U5" s="1"/>
      <c r="V5" s="1"/>
      <c r="W5" s="1"/>
      <c r="X5" s="1"/>
      <c r="Y5" s="1"/>
      <c r="Z5" s="1"/>
    </row>
    <row r="6" spans="1:26" ht="14.25" customHeight="1">
      <c r="A6" s="2"/>
      <c r="B6" s="2"/>
      <c r="C6" s="2"/>
      <c r="D6" s="2"/>
      <c r="E6" s="169"/>
      <c r="F6" s="166"/>
      <c r="G6" s="166"/>
      <c r="H6" s="166"/>
      <c r="I6" s="166"/>
      <c r="J6" s="167"/>
      <c r="K6" s="2"/>
      <c r="L6" s="2"/>
      <c r="M6" s="2"/>
      <c r="N6" s="2"/>
      <c r="O6" s="2"/>
      <c r="P6" s="2"/>
      <c r="Q6" s="2"/>
      <c r="R6" s="2"/>
      <c r="S6" s="2"/>
      <c r="T6" s="2"/>
      <c r="U6" s="2"/>
      <c r="V6" s="2"/>
      <c r="W6" s="2"/>
      <c r="X6" s="2"/>
      <c r="Y6" s="2"/>
      <c r="Z6" s="2"/>
    </row>
    <row r="7" spans="1:26" ht="39" customHeight="1">
      <c r="A7" s="3" t="s">
        <v>2</v>
      </c>
      <c r="B7" s="4" t="s">
        <v>3</v>
      </c>
      <c r="C7" s="170"/>
      <c r="D7" s="166"/>
      <c r="E7" s="166"/>
      <c r="F7" s="166"/>
      <c r="G7" s="166"/>
      <c r="H7" s="166"/>
      <c r="I7" s="166"/>
      <c r="J7" s="167"/>
      <c r="K7" s="2"/>
      <c r="L7" s="2"/>
      <c r="M7" s="2"/>
      <c r="N7" s="2"/>
      <c r="O7" s="2"/>
      <c r="P7" s="2"/>
      <c r="Q7" s="2"/>
      <c r="R7" s="2"/>
      <c r="S7" s="2"/>
      <c r="T7" s="2"/>
      <c r="U7" s="2"/>
      <c r="V7" s="2"/>
      <c r="W7" s="2"/>
      <c r="X7" s="2"/>
      <c r="Y7" s="2"/>
      <c r="Z7" s="2"/>
    </row>
    <row r="8" spans="1:26" ht="24" customHeight="1">
      <c r="A8" s="3" t="s">
        <v>4</v>
      </c>
      <c r="B8" s="3"/>
      <c r="C8" s="170"/>
      <c r="D8" s="166"/>
      <c r="E8" s="166"/>
      <c r="F8" s="166"/>
      <c r="G8" s="166"/>
      <c r="H8" s="166"/>
      <c r="I8" s="166"/>
      <c r="J8" s="167"/>
      <c r="K8" s="2"/>
      <c r="L8" s="2"/>
      <c r="M8" s="2"/>
      <c r="N8" s="2"/>
      <c r="O8" s="2"/>
      <c r="P8" s="2"/>
      <c r="Q8" s="2"/>
      <c r="R8" s="2"/>
      <c r="S8" s="2"/>
      <c r="T8" s="2"/>
      <c r="U8" s="2"/>
      <c r="V8" s="2"/>
      <c r="W8" s="2"/>
      <c r="X8" s="2"/>
      <c r="Y8" s="2"/>
      <c r="Z8" s="2"/>
    </row>
    <row r="9" spans="1:26" ht="14.25" customHeight="1">
      <c r="A9" s="3"/>
      <c r="B9" s="4"/>
      <c r="C9" s="4"/>
      <c r="D9" s="4"/>
      <c r="E9" s="4"/>
      <c r="F9" s="4"/>
      <c r="G9" s="4"/>
      <c r="H9" s="5"/>
      <c r="I9" s="5"/>
      <c r="J9" s="5"/>
      <c r="K9" s="2"/>
      <c r="L9" s="2"/>
      <c r="M9" s="2"/>
      <c r="N9" s="2"/>
      <c r="O9" s="2"/>
      <c r="P9" s="2"/>
      <c r="Q9" s="2"/>
      <c r="R9" s="2"/>
      <c r="S9" s="2"/>
      <c r="T9" s="2"/>
      <c r="U9" s="2"/>
      <c r="V9" s="2"/>
      <c r="W9" s="2"/>
      <c r="X9" s="2"/>
      <c r="Y9" s="2"/>
      <c r="Z9" s="2"/>
    </row>
    <row r="10" spans="1:26" ht="12.75" customHeight="1">
      <c r="A10" s="4"/>
      <c r="B10" s="4"/>
      <c r="C10" s="171" t="s">
        <v>5</v>
      </c>
      <c r="D10" s="166"/>
      <c r="E10" s="166"/>
      <c r="F10" s="166"/>
      <c r="G10" s="166"/>
      <c r="H10" s="166"/>
      <c r="I10" s="166"/>
      <c r="J10" s="167"/>
      <c r="K10" s="2"/>
      <c r="L10" s="2"/>
      <c r="M10" s="2"/>
      <c r="N10" s="2"/>
      <c r="O10" s="2"/>
      <c r="P10" s="2"/>
      <c r="Q10" s="2"/>
      <c r="R10" s="2"/>
      <c r="S10" s="2"/>
      <c r="T10" s="2"/>
      <c r="U10" s="2"/>
      <c r="V10" s="2"/>
      <c r="W10" s="2"/>
      <c r="X10" s="2"/>
      <c r="Y10" s="2"/>
      <c r="Z10" s="2"/>
    </row>
    <row r="11" spans="1:26" ht="14.25" customHeight="1">
      <c r="A11" s="2"/>
      <c r="B11" s="2"/>
      <c r="C11" s="2"/>
      <c r="D11" s="169" t="s">
        <v>3</v>
      </c>
      <c r="E11" s="166"/>
      <c r="F11" s="166"/>
      <c r="G11" s="166"/>
      <c r="H11" s="166"/>
      <c r="I11" s="166"/>
      <c r="J11" s="167"/>
      <c r="K11" s="2"/>
      <c r="L11" s="2"/>
      <c r="M11" s="2"/>
      <c r="N11" s="2"/>
      <c r="O11" s="2"/>
      <c r="P11" s="2"/>
      <c r="Q11" s="2"/>
      <c r="R11" s="2"/>
      <c r="S11" s="2"/>
      <c r="T11" s="2"/>
      <c r="U11" s="2"/>
      <c r="V11" s="2"/>
      <c r="W11" s="2"/>
      <c r="X11" s="2"/>
      <c r="Y11" s="2"/>
      <c r="Z11" s="2"/>
    </row>
    <row r="12" spans="1:26" ht="39" customHeight="1">
      <c r="A12" s="2"/>
      <c r="B12" s="2"/>
      <c r="C12" s="2"/>
      <c r="D12" s="2"/>
      <c r="E12" s="2"/>
      <c r="F12" s="6" t="s">
        <v>6</v>
      </c>
      <c r="G12" s="2"/>
      <c r="H12" s="2"/>
      <c r="I12" s="2"/>
      <c r="J12" s="2"/>
      <c r="K12" s="2"/>
      <c r="L12" s="2"/>
      <c r="M12" s="2"/>
      <c r="N12" s="2"/>
      <c r="O12" s="2"/>
      <c r="P12" s="2"/>
      <c r="Q12" s="2"/>
      <c r="R12" s="2"/>
      <c r="S12" s="2"/>
      <c r="T12" s="2"/>
      <c r="U12" s="2"/>
      <c r="V12" s="2"/>
      <c r="W12" s="2"/>
      <c r="X12" s="2"/>
      <c r="Y12" s="2"/>
      <c r="Z12" s="2"/>
    </row>
    <row r="13" spans="1:26" ht="14.25" customHeight="1">
      <c r="A13" s="7"/>
      <c r="B13" s="2"/>
      <c r="C13" s="172" t="s">
        <v>7</v>
      </c>
      <c r="D13" s="173"/>
      <c r="E13" s="174"/>
      <c r="F13" s="8">
        <v>1</v>
      </c>
      <c r="G13" s="2"/>
      <c r="H13" s="2"/>
      <c r="I13" s="2"/>
      <c r="J13" s="2"/>
      <c r="K13" s="2"/>
      <c r="L13" s="2"/>
      <c r="M13" s="2"/>
      <c r="N13" s="2"/>
      <c r="O13" s="2"/>
      <c r="P13" s="2"/>
      <c r="Q13" s="2"/>
      <c r="R13" s="2"/>
      <c r="S13" s="2"/>
      <c r="T13" s="2"/>
      <c r="U13" s="2"/>
      <c r="V13" s="2"/>
      <c r="W13" s="2"/>
      <c r="X13" s="2"/>
      <c r="Y13" s="2"/>
      <c r="Z13" s="2"/>
    </row>
    <row r="14" spans="1:26" ht="14.25" customHeight="1">
      <c r="A14" s="7"/>
      <c r="B14" s="2"/>
      <c r="C14" s="2"/>
      <c r="D14" s="9"/>
      <c r="E14" s="2"/>
      <c r="F14" s="10"/>
      <c r="G14" s="10"/>
      <c r="H14" s="10"/>
      <c r="I14" s="11"/>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12" t="s">
        <v>8</v>
      </c>
      <c r="B16" s="2"/>
      <c r="C16" s="2"/>
      <c r="D16" s="13">
        <v>44256</v>
      </c>
      <c r="E16" s="13">
        <v>44287</v>
      </c>
      <c r="F16" s="13">
        <v>44317</v>
      </c>
      <c r="G16" s="2"/>
      <c r="H16" s="2"/>
      <c r="I16" s="2"/>
      <c r="J16" s="2"/>
      <c r="K16" s="2"/>
      <c r="L16" s="2"/>
      <c r="M16" s="2"/>
      <c r="N16" s="2"/>
      <c r="O16" s="2"/>
      <c r="P16" s="2"/>
      <c r="Q16" s="2"/>
      <c r="R16" s="2"/>
      <c r="S16" s="2"/>
      <c r="T16" s="2"/>
      <c r="U16" s="2"/>
      <c r="V16" s="2"/>
      <c r="W16" s="2"/>
      <c r="X16" s="2"/>
      <c r="Y16" s="2"/>
      <c r="Z16" s="2"/>
    </row>
    <row r="17" spans="1:26" ht="14.25" customHeight="1">
      <c r="A17" s="14" t="s">
        <v>9</v>
      </c>
      <c r="B17" s="2"/>
      <c r="C17" s="15" t="s">
        <v>10</v>
      </c>
      <c r="D17" s="16" t="str">
        <f>'F1 - Inv Total b'!D18</f>
        <v>mes 1</v>
      </c>
      <c r="E17" s="16" t="str">
        <f>'F1 - Inv Total b'!E18</f>
        <v>mes 2</v>
      </c>
      <c r="F17" s="16" t="str">
        <f>'F1 - Inv Total b'!F18</f>
        <v>mes 3</v>
      </c>
      <c r="G17" s="2"/>
      <c r="H17" s="2"/>
      <c r="I17" s="2"/>
      <c r="J17" s="2"/>
      <c r="K17" s="2"/>
      <c r="L17" s="2"/>
      <c r="M17" s="2"/>
      <c r="N17" s="2"/>
      <c r="O17" s="2"/>
      <c r="P17" s="2"/>
      <c r="Q17" s="2"/>
      <c r="R17" s="2"/>
      <c r="S17" s="2"/>
      <c r="T17" s="2"/>
      <c r="U17" s="2"/>
      <c r="V17" s="2"/>
      <c r="W17" s="2"/>
      <c r="X17" s="2"/>
      <c r="Y17" s="2"/>
      <c r="Z17" s="2"/>
    </row>
    <row r="18" spans="1:26" ht="14.25" customHeight="1">
      <c r="A18" s="17"/>
      <c r="B18" s="2"/>
      <c r="C18" s="18"/>
      <c r="D18" s="19" t="s">
        <v>11</v>
      </c>
      <c r="E18" s="4"/>
      <c r="F18" s="4"/>
      <c r="G18" s="2"/>
      <c r="H18" s="2"/>
      <c r="I18" s="2"/>
      <c r="J18" s="2"/>
      <c r="K18" s="2"/>
      <c r="L18" s="2"/>
      <c r="M18" s="2"/>
      <c r="N18" s="2"/>
      <c r="O18" s="2"/>
      <c r="P18" s="2"/>
      <c r="Q18" s="2"/>
      <c r="R18" s="2"/>
      <c r="S18" s="2"/>
      <c r="T18" s="2"/>
      <c r="U18" s="2"/>
      <c r="V18" s="2"/>
      <c r="W18" s="2"/>
      <c r="X18" s="2"/>
      <c r="Y18" s="2"/>
      <c r="Z18" s="2"/>
    </row>
    <row r="19" spans="1:26" ht="14.25" customHeight="1">
      <c r="A19" s="14" t="s">
        <v>12</v>
      </c>
      <c r="B19" s="2"/>
      <c r="C19" s="20"/>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1" t="s">
        <v>13</v>
      </c>
      <c r="B20" s="2"/>
      <c r="C20" s="22">
        <f t="shared" ref="C20:C21" si="0">SUM(D20:F20)</f>
        <v>4073802209.8187103</v>
      </c>
      <c r="D20" s="23">
        <f>'F1 - Inv Total b'!D48</f>
        <v>1161833367.6153107</v>
      </c>
      <c r="E20" s="23">
        <f>'F1 - Inv Total b'!E48</f>
        <v>2325510481.6357336</v>
      </c>
      <c r="F20" s="23">
        <f>'F1 - Inv Total b'!F48</f>
        <v>586458360.56766605</v>
      </c>
      <c r="G20" s="2"/>
      <c r="H20" s="2"/>
      <c r="I20" s="2"/>
      <c r="J20" s="2"/>
      <c r="K20" s="2"/>
      <c r="L20" s="2"/>
      <c r="M20" s="2"/>
      <c r="N20" s="2"/>
      <c r="O20" s="2"/>
      <c r="P20" s="2"/>
      <c r="Q20" s="2"/>
      <c r="R20" s="2"/>
      <c r="S20" s="2"/>
      <c r="T20" s="2"/>
      <c r="U20" s="2"/>
      <c r="V20" s="2"/>
      <c r="W20" s="2"/>
      <c r="X20" s="2"/>
      <c r="Y20" s="2"/>
      <c r="Z20" s="2"/>
    </row>
    <row r="21" spans="1:26" ht="14.25" customHeight="1">
      <c r="A21" s="24" t="s">
        <v>10</v>
      </c>
      <c r="B21" s="2"/>
      <c r="C21" s="25">
        <f t="shared" si="0"/>
        <v>4073802209.8187103</v>
      </c>
      <c r="D21" s="26">
        <f t="shared" ref="D21:F21" si="1">D20</f>
        <v>1161833367.6153107</v>
      </c>
      <c r="E21" s="26">
        <f t="shared" si="1"/>
        <v>2325510481.6357336</v>
      </c>
      <c r="F21" s="26">
        <f t="shared" si="1"/>
        <v>586458360.56766605</v>
      </c>
      <c r="G21" s="2"/>
      <c r="H21" s="2"/>
      <c r="I21" s="2"/>
      <c r="J21" s="2"/>
      <c r="K21" s="2"/>
      <c r="L21" s="2"/>
      <c r="M21" s="2"/>
      <c r="N21" s="2"/>
      <c r="O21" s="2"/>
      <c r="P21" s="2"/>
      <c r="Q21" s="2"/>
      <c r="R21" s="2"/>
      <c r="S21" s="2"/>
      <c r="T21" s="2"/>
      <c r="U21" s="2"/>
      <c r="V21" s="2"/>
      <c r="W21" s="2"/>
      <c r="X21" s="2"/>
      <c r="Y21" s="2"/>
      <c r="Z21" s="2"/>
    </row>
    <row r="22" spans="1:26" ht="14.25" customHeight="1">
      <c r="A22" s="17"/>
      <c r="B22" s="2"/>
      <c r="C22" s="27"/>
      <c r="D22" s="28"/>
      <c r="E22" s="11"/>
      <c r="F22" s="11"/>
      <c r="G22" s="2"/>
      <c r="H22" s="2"/>
      <c r="I22" s="2"/>
      <c r="J22" s="2"/>
      <c r="K22" s="2"/>
      <c r="L22" s="2"/>
      <c r="M22" s="2"/>
      <c r="N22" s="2"/>
      <c r="O22" s="2"/>
      <c r="P22" s="2"/>
      <c r="Q22" s="2"/>
      <c r="R22" s="2"/>
      <c r="S22" s="2"/>
      <c r="T22" s="2"/>
      <c r="U22" s="2"/>
      <c r="V22" s="2"/>
      <c r="W22" s="2"/>
      <c r="X22" s="2"/>
      <c r="Y22" s="2"/>
      <c r="Z22" s="2"/>
    </row>
    <row r="23" spans="1:26" ht="14.25" customHeight="1">
      <c r="A23" s="14" t="s">
        <v>14</v>
      </c>
      <c r="B23" s="2"/>
      <c r="C23" s="18"/>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1" t="s">
        <v>15</v>
      </c>
      <c r="B24" s="2"/>
      <c r="C24" s="22">
        <f t="shared" ref="C24:C25" si="2">SUM(D24:F24)</f>
        <v>4073802209.8187103</v>
      </c>
      <c r="D24" s="23">
        <f t="shared" ref="D24:F24" si="3">(D20*$F$13)</f>
        <v>1161833367.6153107</v>
      </c>
      <c r="E24" s="23">
        <f t="shared" si="3"/>
        <v>2325510481.6357336</v>
      </c>
      <c r="F24" s="23">
        <f t="shared" si="3"/>
        <v>586458360.56766605</v>
      </c>
      <c r="G24" s="2"/>
      <c r="H24" s="2"/>
      <c r="I24" s="2"/>
      <c r="J24" s="2"/>
      <c r="K24" s="2"/>
      <c r="L24" s="2"/>
      <c r="M24" s="2"/>
      <c r="N24" s="2"/>
      <c r="O24" s="2"/>
      <c r="P24" s="2"/>
      <c r="Q24" s="2"/>
      <c r="R24" s="2"/>
      <c r="S24" s="2"/>
      <c r="T24" s="2"/>
      <c r="U24" s="2"/>
      <c r="V24" s="2"/>
      <c r="W24" s="2"/>
      <c r="X24" s="2"/>
      <c r="Y24" s="2"/>
      <c r="Z24" s="2"/>
    </row>
    <row r="25" spans="1:26" ht="14.25" customHeight="1">
      <c r="A25" s="24" t="s">
        <v>10</v>
      </c>
      <c r="B25" s="2"/>
      <c r="C25" s="25">
        <f t="shared" si="2"/>
        <v>4073802209.8187103</v>
      </c>
      <c r="D25" s="26">
        <f t="shared" ref="D25:F25" si="4">D24</f>
        <v>1161833367.6153107</v>
      </c>
      <c r="E25" s="26">
        <f t="shared" si="4"/>
        <v>2325510481.6357336</v>
      </c>
      <c r="F25" s="26">
        <f t="shared" si="4"/>
        <v>586458360.56766605</v>
      </c>
      <c r="G25" s="2"/>
      <c r="H25" s="2"/>
      <c r="I25" s="2"/>
      <c r="J25" s="2"/>
      <c r="K25" s="2"/>
      <c r="L25" s="2"/>
      <c r="M25" s="2"/>
      <c r="N25" s="2"/>
      <c r="O25" s="2"/>
      <c r="P25" s="2"/>
      <c r="Q25" s="2"/>
      <c r="R25" s="2"/>
      <c r="S25" s="2"/>
      <c r="T25" s="2"/>
      <c r="U25" s="2"/>
      <c r="V25" s="2"/>
      <c r="W25" s="2"/>
      <c r="X25" s="2"/>
      <c r="Y25" s="2"/>
      <c r="Z25" s="2"/>
    </row>
    <row r="26" spans="1:26" ht="14.25" customHeight="1">
      <c r="A26" s="29"/>
      <c r="B26" s="2"/>
      <c r="C26" s="30"/>
      <c r="D26" s="2"/>
      <c r="E26" s="31"/>
      <c r="F26" s="31"/>
      <c r="G26" s="2"/>
      <c r="H26" s="2"/>
      <c r="I26" s="2"/>
      <c r="J26" s="2"/>
      <c r="K26" s="2"/>
      <c r="L26" s="2"/>
      <c r="M26" s="2"/>
      <c r="N26" s="2"/>
      <c r="O26" s="2"/>
      <c r="P26" s="2"/>
      <c r="Q26" s="2"/>
      <c r="R26" s="2"/>
      <c r="S26" s="2"/>
      <c r="T26" s="2"/>
      <c r="U26" s="2"/>
      <c r="V26" s="2"/>
      <c r="W26" s="2"/>
      <c r="X26" s="2"/>
      <c r="Y26" s="2"/>
      <c r="Z26" s="2"/>
    </row>
    <row r="27" spans="1:26" ht="14.25" customHeight="1">
      <c r="A27" s="14" t="s">
        <v>16</v>
      </c>
      <c r="B27" s="2"/>
      <c r="C27" s="18"/>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1" t="s">
        <v>15</v>
      </c>
      <c r="B28" s="2"/>
      <c r="C28" s="22">
        <f t="shared" ref="C28:C29" si="5">SUM(D28:F28)</f>
        <v>70000000</v>
      </c>
      <c r="D28" s="23">
        <f>(IF('F1 - Inv Total b'!D51&gt;0,'F1 - Inv Total b'!D51,0))*$C$32</f>
        <v>70000000</v>
      </c>
      <c r="E28" s="23">
        <f>(IF('F1 - Inv Total b'!E51&gt;0,'F1 - Inv Total b'!E51,0))*$C$32</f>
        <v>0</v>
      </c>
      <c r="F28" s="23">
        <f>(IF('F1 - Inv Total b'!F51&gt;0,'F1 - Inv Total b'!F51,0))*$C$32</f>
        <v>0</v>
      </c>
      <c r="G28" s="2"/>
      <c r="H28" s="2"/>
      <c r="I28" s="2"/>
      <c r="J28" s="2"/>
      <c r="K28" s="2"/>
      <c r="L28" s="2"/>
      <c r="M28" s="2"/>
      <c r="N28" s="2"/>
      <c r="O28" s="2"/>
      <c r="P28" s="2"/>
      <c r="Q28" s="2"/>
      <c r="R28" s="2"/>
      <c r="S28" s="2"/>
      <c r="T28" s="2"/>
      <c r="U28" s="2"/>
      <c r="V28" s="2"/>
      <c r="W28" s="2"/>
      <c r="X28" s="2"/>
      <c r="Y28" s="2"/>
      <c r="Z28" s="2"/>
    </row>
    <row r="29" spans="1:26" ht="14.25" customHeight="1">
      <c r="A29" s="24" t="s">
        <v>10</v>
      </c>
      <c r="B29" s="2"/>
      <c r="C29" s="22">
        <f t="shared" si="5"/>
        <v>70000000</v>
      </c>
      <c r="D29" s="26">
        <f t="shared" ref="D29:F29" si="6">D28</f>
        <v>70000000</v>
      </c>
      <c r="E29" s="26">
        <f t="shared" si="6"/>
        <v>0</v>
      </c>
      <c r="F29" s="26">
        <f t="shared" si="6"/>
        <v>0</v>
      </c>
      <c r="G29" s="2"/>
      <c r="H29" s="2"/>
      <c r="I29" s="2"/>
      <c r="J29" s="2"/>
      <c r="K29" s="2"/>
      <c r="L29" s="2"/>
      <c r="M29" s="2"/>
      <c r="N29" s="2"/>
      <c r="O29" s="2"/>
      <c r="P29" s="2"/>
      <c r="Q29" s="2"/>
      <c r="R29" s="2"/>
      <c r="S29" s="2"/>
      <c r="T29" s="2"/>
      <c r="U29" s="2"/>
      <c r="V29" s="2"/>
      <c r="W29" s="2"/>
      <c r="X29" s="2"/>
      <c r="Y29" s="2"/>
      <c r="Z29" s="2"/>
    </row>
    <row r="30" spans="1:26" ht="14.25" customHeight="1">
      <c r="A30" s="29"/>
      <c r="B30" s="2"/>
      <c r="C30" s="30"/>
      <c r="D30" s="2"/>
      <c r="E30" s="31"/>
      <c r="F30" s="31"/>
      <c r="G30" s="2"/>
      <c r="H30" s="2"/>
      <c r="I30" s="2"/>
      <c r="J30" s="2"/>
      <c r="K30" s="2"/>
      <c r="L30" s="2"/>
      <c r="M30" s="2"/>
      <c r="N30" s="2"/>
      <c r="O30" s="2"/>
      <c r="P30" s="2"/>
      <c r="Q30" s="2"/>
      <c r="R30" s="2"/>
      <c r="S30" s="2"/>
      <c r="T30" s="2"/>
      <c r="U30" s="2"/>
      <c r="V30" s="2"/>
      <c r="W30" s="2"/>
      <c r="X30" s="2"/>
      <c r="Y30" s="2"/>
      <c r="Z30" s="2"/>
    </row>
    <row r="31" spans="1:26" ht="14.25" customHeight="1">
      <c r="A31" s="14" t="s">
        <v>17</v>
      </c>
      <c r="B31" s="2"/>
      <c r="C31" s="18"/>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32" t="s">
        <v>15</v>
      </c>
      <c r="B32" s="2"/>
      <c r="C32" s="33">
        <f t="shared" ref="C32:F32" si="7">IFERROR(C24/C21,0)</f>
        <v>1</v>
      </c>
      <c r="D32" s="34">
        <f t="shared" si="7"/>
        <v>1</v>
      </c>
      <c r="E32" s="34">
        <f t="shared" si="7"/>
        <v>1</v>
      </c>
      <c r="F32" s="34">
        <f t="shared" si="7"/>
        <v>1</v>
      </c>
      <c r="G32" s="2"/>
      <c r="H32" s="2"/>
      <c r="I32" s="2"/>
      <c r="J32" s="2"/>
      <c r="K32" s="2"/>
      <c r="L32" s="2"/>
      <c r="M32" s="2"/>
      <c r="N32" s="2"/>
      <c r="O32" s="2"/>
      <c r="P32" s="2"/>
      <c r="Q32" s="2"/>
      <c r="R32" s="2"/>
      <c r="S32" s="2"/>
      <c r="T32" s="2"/>
      <c r="U32" s="2"/>
      <c r="V32" s="2"/>
      <c r="W32" s="2"/>
      <c r="X32" s="2"/>
      <c r="Y32" s="2"/>
      <c r="Z32" s="2"/>
    </row>
    <row r="33" spans="1:26" ht="14.25" customHeight="1">
      <c r="A33" s="24" t="s">
        <v>10</v>
      </c>
      <c r="B33" s="2"/>
      <c r="C33" s="35">
        <f t="shared" ref="C33:F33" si="8">C32</f>
        <v>1</v>
      </c>
      <c r="D33" s="36">
        <f t="shared" si="8"/>
        <v>1</v>
      </c>
      <c r="E33" s="36">
        <f t="shared" si="8"/>
        <v>1</v>
      </c>
      <c r="F33" s="36">
        <f t="shared" si="8"/>
        <v>1</v>
      </c>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C10:J10"/>
    <mergeCell ref="D11:J11"/>
    <mergeCell ref="C13:E13"/>
    <mergeCell ref="A4:J4"/>
    <mergeCell ref="A5:J5"/>
    <mergeCell ref="E6:J6"/>
    <mergeCell ref="C7:J7"/>
    <mergeCell ref="C8:J8"/>
  </mergeCells>
  <dataValidations count="1">
    <dataValidation type="decimal" operator="greaterThanOrEqual" allowBlank="1" showInputMessage="1" showErrorMessage="1" prompt="El capital en riesgo no puede ser menor a 20%" sqref="F13" xr:uid="{00000000-0002-0000-0000-000000000000}">
      <formula1>0.2</formula1>
    </dataValidation>
  </dataValidations>
  <printOptions horizontalCentered="1"/>
  <pageMargins left="0.70866141732283472" right="0.70866141732283472" top="0.74803149606299213" bottom="0.74803149606299213" header="0" footer="0"/>
  <pageSetup fitToHeight="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tabSelected="1" workbookViewId="0">
      <selection activeCell="E9" sqref="E9:N9"/>
    </sheetView>
  </sheetViews>
  <sheetFormatPr baseColWidth="10" defaultColWidth="14.42578125" defaultRowHeight="15" customHeight="1"/>
  <cols>
    <col min="1" max="2" width="10.140625" customWidth="1"/>
    <col min="3" max="8" width="8.7109375" customWidth="1"/>
    <col min="9" max="9" width="10.42578125" customWidth="1"/>
    <col min="10" max="10" width="12.140625" customWidth="1"/>
    <col min="11" max="13" width="8.7109375" customWidth="1"/>
    <col min="14" max="14" width="12" customWidth="1"/>
    <col min="15" max="15" width="8.7109375" customWidth="1"/>
    <col min="16" max="16" width="25.28515625" customWidth="1"/>
    <col min="17" max="17" width="16.42578125" customWidth="1"/>
    <col min="18" max="26" width="8.710937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37"/>
      <c r="B2" s="37"/>
      <c r="C2" s="37"/>
      <c r="D2" s="37"/>
      <c r="E2" s="37"/>
      <c r="F2" s="37"/>
      <c r="G2" s="37"/>
      <c r="H2" s="37"/>
      <c r="I2" s="37"/>
      <c r="J2" s="37"/>
      <c r="K2" s="37"/>
      <c r="L2" s="37"/>
      <c r="M2" s="37"/>
      <c r="N2" s="37"/>
      <c r="O2" s="37"/>
      <c r="P2" s="37"/>
      <c r="Q2" s="37"/>
      <c r="R2" s="1"/>
      <c r="S2" s="1"/>
      <c r="T2" s="1"/>
      <c r="U2" s="1"/>
      <c r="V2" s="1"/>
      <c r="W2" s="1"/>
      <c r="X2" s="1"/>
      <c r="Y2" s="1"/>
      <c r="Z2" s="1"/>
    </row>
    <row r="3" spans="1:26" ht="14.25" customHeight="1">
      <c r="A3" s="37"/>
      <c r="B3" s="37"/>
      <c r="C3" s="37"/>
      <c r="D3" s="37"/>
      <c r="E3" s="37"/>
      <c r="F3" s="37"/>
      <c r="G3" s="37"/>
      <c r="H3" s="37"/>
      <c r="I3" s="37"/>
      <c r="J3" s="37"/>
      <c r="K3" s="37"/>
      <c r="L3" s="37"/>
      <c r="M3" s="37"/>
      <c r="N3" s="37"/>
      <c r="O3" s="37"/>
      <c r="P3" s="37"/>
      <c r="Q3" s="37"/>
      <c r="R3" s="1"/>
      <c r="S3" s="1"/>
      <c r="T3" s="1"/>
      <c r="U3" s="1"/>
      <c r="V3" s="1"/>
      <c r="W3" s="1"/>
      <c r="X3" s="1"/>
      <c r="Y3" s="1"/>
      <c r="Z3" s="1"/>
    </row>
    <row r="4" spans="1:26" ht="14.25" customHeight="1">
      <c r="A4" s="37"/>
      <c r="B4" s="37"/>
      <c r="C4" s="37"/>
      <c r="D4" s="37"/>
      <c r="E4" s="37"/>
      <c r="F4" s="37"/>
      <c r="G4" s="37"/>
      <c r="H4" s="37"/>
      <c r="I4" s="37"/>
      <c r="J4" s="37"/>
      <c r="K4" s="37"/>
      <c r="L4" s="37"/>
      <c r="M4" s="37"/>
      <c r="N4" s="37"/>
      <c r="O4" s="37"/>
      <c r="P4" s="37"/>
      <c r="Q4" s="37"/>
      <c r="R4" s="1"/>
      <c r="S4" s="1"/>
      <c r="T4" s="1"/>
      <c r="U4" s="1"/>
      <c r="V4" s="1"/>
      <c r="W4" s="1"/>
      <c r="X4" s="1"/>
      <c r="Y4" s="1"/>
      <c r="Z4" s="1"/>
    </row>
    <row r="5" spans="1:26" ht="14.25" customHeight="1">
      <c r="A5" s="37"/>
      <c r="B5" s="37"/>
      <c r="C5" s="37"/>
      <c r="D5" s="37"/>
      <c r="E5" s="37"/>
      <c r="F5" s="37"/>
      <c r="G5" s="37"/>
      <c r="H5" s="37"/>
      <c r="I5" s="37"/>
      <c r="J5" s="37"/>
      <c r="K5" s="37"/>
      <c r="L5" s="37"/>
      <c r="M5" s="37"/>
      <c r="N5" s="37"/>
      <c r="O5" s="37"/>
      <c r="P5" s="37"/>
      <c r="Q5" s="37"/>
      <c r="R5" s="1"/>
      <c r="S5" s="1"/>
      <c r="T5" s="1"/>
      <c r="U5" s="1"/>
      <c r="V5" s="1"/>
      <c r="W5" s="1"/>
      <c r="X5" s="1"/>
      <c r="Y5" s="1"/>
      <c r="Z5" s="1"/>
    </row>
    <row r="6" spans="1:26" ht="36" customHeight="1">
      <c r="A6" s="37"/>
      <c r="B6" s="37"/>
      <c r="C6" s="175" t="s">
        <v>18</v>
      </c>
      <c r="D6" s="166"/>
      <c r="E6" s="166"/>
      <c r="F6" s="166"/>
      <c r="G6" s="166"/>
      <c r="H6" s="166"/>
      <c r="I6" s="166"/>
      <c r="J6" s="166"/>
      <c r="K6" s="166"/>
      <c r="L6" s="166"/>
      <c r="M6" s="166"/>
      <c r="N6" s="166"/>
      <c r="O6" s="166"/>
      <c r="P6" s="167"/>
      <c r="Q6" s="121"/>
      <c r="R6" s="1"/>
      <c r="S6" s="1"/>
      <c r="T6" s="1"/>
      <c r="U6" s="1"/>
      <c r="V6" s="1"/>
      <c r="W6" s="1"/>
      <c r="X6" s="1"/>
      <c r="Y6" s="1"/>
      <c r="Z6" s="1"/>
    </row>
    <row r="7" spans="1:26" ht="31.5" customHeight="1">
      <c r="A7" s="37"/>
      <c r="B7" s="37"/>
      <c r="C7" s="229" t="s">
        <v>19</v>
      </c>
      <c r="D7" s="230"/>
      <c r="E7" s="230"/>
      <c r="F7" s="230"/>
      <c r="G7" s="230"/>
      <c r="H7" s="230"/>
      <c r="I7" s="230"/>
      <c r="J7" s="230"/>
      <c r="K7" s="230"/>
      <c r="L7" s="230"/>
      <c r="M7" s="230"/>
      <c r="N7" s="230"/>
      <c r="O7" s="230"/>
      <c r="P7" s="230"/>
      <c r="Q7" s="122"/>
      <c r="R7" s="1"/>
      <c r="S7" s="1"/>
      <c r="T7" s="1"/>
      <c r="U7" s="1"/>
      <c r="V7" s="1"/>
      <c r="W7" s="1"/>
      <c r="X7" s="1"/>
      <c r="Y7" s="1"/>
      <c r="Z7" s="1"/>
    </row>
    <row r="8" spans="1:26" ht="14.25" customHeight="1">
      <c r="A8" s="37"/>
      <c r="B8" s="37"/>
      <c r="C8" s="37"/>
      <c r="D8" s="37"/>
      <c r="E8" s="37"/>
      <c r="F8" s="37"/>
      <c r="G8" s="37"/>
      <c r="H8" s="37"/>
      <c r="I8" s="37"/>
      <c r="J8" s="37"/>
      <c r="K8" s="37"/>
      <c r="L8" s="37"/>
      <c r="M8" s="37"/>
      <c r="N8" s="37"/>
      <c r="O8" s="37"/>
      <c r="P8" s="37"/>
      <c r="Q8" s="37"/>
      <c r="R8" s="1"/>
      <c r="S8" s="1"/>
      <c r="T8" s="1"/>
      <c r="U8" s="1"/>
      <c r="V8" s="1"/>
      <c r="W8" s="1"/>
      <c r="X8" s="1"/>
      <c r="Y8" s="1"/>
      <c r="Z8" s="1"/>
    </row>
    <row r="9" spans="1:26" ht="38.25" customHeight="1">
      <c r="A9" s="151" t="s">
        <v>2</v>
      </c>
      <c r="B9" s="151"/>
      <c r="C9" s="37"/>
      <c r="D9" s="4" t="s">
        <v>3</v>
      </c>
      <c r="E9" s="179"/>
      <c r="F9" s="166"/>
      <c r="G9" s="166"/>
      <c r="H9" s="166"/>
      <c r="I9" s="166"/>
      <c r="J9" s="166"/>
      <c r="K9" s="166"/>
      <c r="L9" s="166"/>
      <c r="M9" s="166"/>
      <c r="N9" s="167"/>
      <c r="O9" s="4"/>
      <c r="P9" s="4"/>
      <c r="Q9" s="4"/>
      <c r="R9" s="1"/>
      <c r="S9" s="1"/>
      <c r="T9" s="1"/>
      <c r="U9" s="1"/>
      <c r="V9" s="1"/>
      <c r="W9" s="1"/>
      <c r="X9" s="1"/>
      <c r="Y9" s="1"/>
      <c r="Z9" s="1"/>
    </row>
    <row r="10" spans="1:26" ht="27.75" customHeight="1">
      <c r="A10" s="231" t="s">
        <v>4</v>
      </c>
      <c r="B10" s="166"/>
      <c r="C10" s="166"/>
      <c r="D10" s="167"/>
      <c r="E10" s="179"/>
      <c r="F10" s="166"/>
      <c r="G10" s="166"/>
      <c r="H10" s="166"/>
      <c r="I10" s="166"/>
      <c r="J10" s="166"/>
      <c r="K10" s="166"/>
      <c r="L10" s="166"/>
      <c r="M10" s="166"/>
      <c r="N10" s="167"/>
      <c r="O10" s="4"/>
      <c r="P10" s="4"/>
      <c r="Q10" s="4"/>
      <c r="R10" s="1"/>
      <c r="S10" s="1"/>
      <c r="T10" s="1"/>
      <c r="U10" s="1"/>
      <c r="V10" s="1"/>
      <c r="W10" s="1"/>
      <c r="X10" s="1"/>
      <c r="Y10" s="1"/>
      <c r="Z10" s="1"/>
    </row>
    <row r="11" spans="1:26" ht="14.25" customHeight="1">
      <c r="A11" s="152"/>
      <c r="B11" s="152"/>
      <c r="C11" s="152"/>
      <c r="D11" s="152"/>
      <c r="E11" s="104"/>
      <c r="F11" s="104"/>
      <c r="G11" s="104"/>
      <c r="H11" s="104"/>
      <c r="I11" s="104"/>
      <c r="J11" s="104"/>
      <c r="K11" s="104"/>
      <c r="L11" s="104"/>
      <c r="M11" s="104"/>
      <c r="N11" s="104"/>
      <c r="O11" s="4"/>
      <c r="P11" s="4"/>
      <c r="Q11" s="4"/>
      <c r="R11" s="1"/>
      <c r="S11" s="1"/>
      <c r="T11" s="1"/>
      <c r="U11" s="1"/>
      <c r="V11" s="1"/>
      <c r="W11" s="1"/>
      <c r="X11" s="1"/>
      <c r="Y11" s="1"/>
      <c r="Z11" s="1"/>
    </row>
    <row r="12" spans="1:26" ht="14.25" customHeight="1">
      <c r="A12" s="151"/>
      <c r="B12" s="151"/>
      <c r="C12" s="37"/>
      <c r="D12" s="4"/>
      <c r="E12" s="4"/>
      <c r="F12" s="4"/>
      <c r="G12" s="4"/>
      <c r="H12" s="4"/>
      <c r="I12" s="4"/>
      <c r="J12" s="4"/>
      <c r="K12" s="4"/>
      <c r="L12" s="4"/>
      <c r="M12" s="1"/>
      <c r="N12" s="37"/>
      <c r="O12" s="37"/>
      <c r="P12" s="4"/>
      <c r="Q12" s="4"/>
      <c r="R12" s="1"/>
      <c r="S12" s="1"/>
      <c r="T12" s="1"/>
      <c r="U12" s="1"/>
      <c r="V12" s="1"/>
      <c r="W12" s="1"/>
      <c r="X12" s="1"/>
      <c r="Y12" s="1"/>
      <c r="Z12" s="1"/>
    </row>
    <row r="13" spans="1:26" ht="14.25" customHeight="1">
      <c r="A13" s="37"/>
      <c r="B13" s="37"/>
      <c r="C13" s="4"/>
      <c r="D13" s="4"/>
      <c r="E13" s="153" t="s">
        <v>204</v>
      </c>
      <c r="F13" s="4"/>
      <c r="G13" s="4"/>
      <c r="H13" s="4"/>
      <c r="I13" s="4"/>
      <c r="J13" s="4"/>
      <c r="K13" s="4"/>
      <c r="L13" s="4"/>
      <c r="M13" s="3"/>
      <c r="N13" s="4"/>
      <c r="O13" s="4"/>
      <c r="P13" s="4"/>
      <c r="Q13" s="4"/>
      <c r="R13" s="1"/>
      <c r="S13" s="1"/>
      <c r="T13" s="1"/>
      <c r="U13" s="1"/>
      <c r="V13" s="1"/>
      <c r="W13" s="1"/>
      <c r="X13" s="1"/>
      <c r="Y13" s="1"/>
      <c r="Z13" s="1"/>
    </row>
    <row r="14" spans="1:26" ht="8.25" customHeight="1">
      <c r="A14" s="37"/>
      <c r="B14" s="37"/>
      <c r="C14" s="152"/>
      <c r="D14" s="154"/>
      <c r="E14" s="2"/>
      <c r="F14" s="2"/>
      <c r="G14" s="2"/>
      <c r="H14" s="2"/>
      <c r="I14" s="2"/>
      <c r="J14" s="2"/>
      <c r="K14" s="49"/>
      <c r="L14" s="49"/>
      <c r="M14" s="49"/>
      <c r="N14" s="49"/>
      <c r="O14" s="49"/>
      <c r="P14" s="49"/>
      <c r="Q14" s="49"/>
      <c r="R14" s="1"/>
      <c r="S14" s="1"/>
      <c r="T14" s="1"/>
      <c r="U14" s="1"/>
      <c r="V14" s="1"/>
      <c r="W14" s="1"/>
      <c r="X14" s="1"/>
      <c r="Y14" s="1"/>
      <c r="Z14" s="1"/>
    </row>
    <row r="15" spans="1:26" ht="33" customHeight="1">
      <c r="A15" s="37"/>
      <c r="B15" s="37"/>
      <c r="C15" s="155"/>
      <c r="D15" s="232" t="s">
        <v>205</v>
      </c>
      <c r="E15" s="166"/>
      <c r="F15" s="166"/>
      <c r="G15" s="166"/>
      <c r="H15" s="166"/>
      <c r="I15" s="166"/>
      <c r="J15" s="166"/>
      <c r="K15" s="166"/>
      <c r="L15" s="166"/>
      <c r="M15" s="166"/>
      <c r="N15" s="167"/>
      <c r="O15" s="49"/>
      <c r="P15" s="49"/>
      <c r="Q15" s="49"/>
      <c r="R15" s="1"/>
      <c r="S15" s="1"/>
      <c r="T15" s="1"/>
      <c r="U15" s="1"/>
      <c r="V15" s="1"/>
      <c r="W15" s="1"/>
      <c r="X15" s="1"/>
      <c r="Y15" s="1"/>
      <c r="Z15" s="1"/>
    </row>
    <row r="16" spans="1:26" ht="15.75" customHeight="1">
      <c r="A16" s="37"/>
      <c r="B16" s="37"/>
      <c r="C16" s="156"/>
      <c r="D16" s="37"/>
      <c r="E16" s="154"/>
      <c r="F16" s="154"/>
      <c r="G16" s="37"/>
      <c r="H16" s="157"/>
      <c r="I16" s="157"/>
      <c r="J16" s="157"/>
      <c r="K16" s="157"/>
      <c r="L16" s="157"/>
      <c r="M16" s="157"/>
      <c r="N16" s="157"/>
      <c r="O16" s="49"/>
      <c r="P16" s="49"/>
      <c r="Q16" s="49"/>
      <c r="R16" s="1"/>
      <c r="S16" s="1"/>
      <c r="T16" s="1"/>
      <c r="U16" s="1"/>
      <c r="V16" s="1"/>
      <c r="W16" s="1"/>
      <c r="X16" s="1"/>
      <c r="Y16" s="1"/>
      <c r="Z16" s="1"/>
    </row>
    <row r="17" spans="1:26" ht="31.5" customHeight="1">
      <c r="A17" s="37"/>
      <c r="B17" s="37"/>
      <c r="C17" s="156"/>
      <c r="D17" s="234" t="str">
        <f>'F1 - Inv Total b'!B37</f>
        <v>1. Total Costo Diseño y Proyecto Ejecutivo, Construcción y Equipamiento</v>
      </c>
      <c r="E17" s="217"/>
      <c r="F17" s="217"/>
      <c r="G17" s="217"/>
      <c r="H17" s="217"/>
      <c r="I17" s="182"/>
      <c r="J17" s="233">
        <f>'F1 - Inv Total'!C67</f>
        <v>0</v>
      </c>
      <c r="K17" s="217"/>
      <c r="L17" s="217"/>
      <c r="M17" s="217"/>
      <c r="N17" s="182"/>
      <c r="O17" s="49"/>
      <c r="P17" s="49"/>
      <c r="Q17" s="49"/>
      <c r="R17" s="1"/>
      <c r="S17" s="1"/>
      <c r="T17" s="1"/>
      <c r="U17" s="1"/>
      <c r="V17" s="1"/>
      <c r="W17" s="1"/>
      <c r="X17" s="1"/>
      <c r="Y17" s="1"/>
      <c r="Z17" s="1"/>
    </row>
    <row r="18" spans="1:26" ht="49.5" customHeight="1">
      <c r="A18" s="37"/>
      <c r="B18" s="37"/>
      <c r="C18" s="156"/>
      <c r="D18" s="234" t="str">
        <f>'F1 - Inv Total b'!B42</f>
        <v>2. Total Costo otros componentes de la coinversión.</v>
      </c>
      <c r="E18" s="217"/>
      <c r="F18" s="217"/>
      <c r="G18" s="217"/>
      <c r="H18" s="217"/>
      <c r="I18" s="182"/>
      <c r="J18" s="235">
        <f>'F1 - Inv Total'!C77</f>
        <v>0</v>
      </c>
      <c r="K18" s="217"/>
      <c r="L18" s="217"/>
      <c r="M18" s="217"/>
      <c r="N18" s="182"/>
      <c r="O18" s="49"/>
      <c r="P18" s="49"/>
      <c r="Q18" s="49"/>
      <c r="R18" s="1"/>
      <c r="S18" s="1"/>
      <c r="T18" s="1"/>
      <c r="U18" s="1"/>
      <c r="V18" s="1"/>
      <c r="W18" s="1"/>
      <c r="X18" s="1"/>
      <c r="Y18" s="1"/>
      <c r="Z18" s="1"/>
    </row>
    <row r="19" spans="1:26" ht="49.5" hidden="1" customHeight="1">
      <c r="A19" s="37"/>
      <c r="B19" s="37"/>
      <c r="C19" s="156"/>
      <c r="D19" s="234" t="str">
        <f>'F1 - Inv Total b'!B44</f>
        <v>3. Impuesto al Valor Agregado (IVA)</v>
      </c>
      <c r="E19" s="217"/>
      <c r="F19" s="217"/>
      <c r="G19" s="217"/>
      <c r="H19" s="217"/>
      <c r="I19" s="182"/>
      <c r="J19" s="235"/>
      <c r="K19" s="217"/>
      <c r="L19" s="217"/>
      <c r="M19" s="217"/>
      <c r="N19" s="182"/>
      <c r="O19" s="49"/>
      <c r="P19" s="49"/>
      <c r="Q19" s="49"/>
      <c r="R19" s="1"/>
      <c r="S19" s="1"/>
      <c r="T19" s="1"/>
      <c r="U19" s="1"/>
      <c r="V19" s="1"/>
      <c r="W19" s="1"/>
      <c r="X19" s="1"/>
      <c r="Y19" s="1"/>
      <c r="Z19" s="1"/>
    </row>
    <row r="20" spans="1:26" ht="14.25" customHeight="1">
      <c r="A20" s="1"/>
      <c r="B20" s="1"/>
      <c r="C20" s="1"/>
      <c r="D20" s="236" t="s">
        <v>206</v>
      </c>
      <c r="E20" s="217"/>
      <c r="F20" s="217"/>
      <c r="G20" s="217"/>
      <c r="H20" s="217"/>
      <c r="I20" s="182"/>
      <c r="J20" s="237">
        <f>J17+J18+J19</f>
        <v>0</v>
      </c>
      <c r="K20" s="217"/>
      <c r="L20" s="217"/>
      <c r="M20" s="217"/>
      <c r="N20" s="182"/>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232" t="s">
        <v>207</v>
      </c>
      <c r="E22" s="166"/>
      <c r="F22" s="166"/>
      <c r="G22" s="166"/>
      <c r="H22" s="166"/>
      <c r="I22" s="166"/>
      <c r="J22" s="166"/>
      <c r="K22" s="166"/>
      <c r="L22" s="166"/>
      <c r="M22" s="166"/>
      <c r="N22" s="167"/>
      <c r="O22" s="1"/>
      <c r="P22" s="1"/>
      <c r="Q22" s="158"/>
      <c r="R22" s="1"/>
      <c r="S22" s="1"/>
      <c r="T22" s="1"/>
      <c r="U22" s="1"/>
      <c r="V22" s="1"/>
      <c r="W22" s="1"/>
      <c r="X22" s="1"/>
      <c r="Y22" s="1"/>
      <c r="Z22" s="1"/>
    </row>
    <row r="23" spans="1:26" ht="14.25" customHeight="1">
      <c r="A23" s="1"/>
      <c r="B23" s="1"/>
      <c r="C23" s="1"/>
      <c r="D23" s="37"/>
      <c r="E23" s="154"/>
      <c r="F23" s="154"/>
      <c r="G23" s="37"/>
      <c r="H23" s="157"/>
      <c r="I23" s="157"/>
      <c r="J23" s="157"/>
      <c r="K23" s="157"/>
      <c r="L23" s="157"/>
      <c r="M23" s="157"/>
      <c r="N23" s="157"/>
      <c r="O23" s="1"/>
      <c r="P23" s="1"/>
      <c r="Q23" s="1"/>
      <c r="R23" s="1"/>
      <c r="S23" s="1"/>
      <c r="T23" s="1"/>
      <c r="U23" s="1"/>
      <c r="V23" s="1"/>
      <c r="W23" s="1"/>
      <c r="X23" s="1"/>
      <c r="Y23" s="1"/>
      <c r="Z23" s="1"/>
    </row>
    <row r="24" spans="1:26" ht="14.25" customHeight="1">
      <c r="A24" s="1"/>
      <c r="B24" s="1"/>
      <c r="C24" s="1"/>
      <c r="D24" s="234" t="s">
        <v>208</v>
      </c>
      <c r="E24" s="217"/>
      <c r="F24" s="217"/>
      <c r="G24" s="217"/>
      <c r="H24" s="217"/>
      <c r="I24" s="182"/>
      <c r="J24" s="233" t="e">
        <f>'F6 - Flujo'!O23</f>
        <v>#DIV/0!</v>
      </c>
      <c r="K24" s="217"/>
      <c r="L24" s="217"/>
      <c r="M24" s="217"/>
      <c r="N24" s="182"/>
      <c r="O24" s="1"/>
      <c r="P24" s="159" t="s">
        <v>3</v>
      </c>
      <c r="Q24" s="1"/>
      <c r="R24" s="1"/>
      <c r="S24" s="1"/>
      <c r="T24" s="1"/>
      <c r="U24" s="1"/>
      <c r="V24" s="1"/>
      <c r="W24" s="1"/>
      <c r="X24" s="1"/>
      <c r="Y24" s="1"/>
      <c r="Z24" s="1"/>
    </row>
    <row r="25" spans="1:26" ht="14.25" hidden="1" customHeight="1">
      <c r="A25" s="1"/>
      <c r="B25" s="1"/>
      <c r="C25" s="1"/>
      <c r="D25" s="234" t="s">
        <v>209</v>
      </c>
      <c r="E25" s="217"/>
      <c r="F25" s="217"/>
      <c r="G25" s="217"/>
      <c r="H25" s="217"/>
      <c r="I25" s="182"/>
      <c r="J25" s="233" t="e">
        <f>J24*0.16*0</f>
        <v>#DIV/0!</v>
      </c>
      <c r="K25" s="217"/>
      <c r="L25" s="217"/>
      <c r="M25" s="217"/>
      <c r="N25" s="182"/>
      <c r="O25" s="1"/>
      <c r="P25" s="1"/>
      <c r="Q25" s="1"/>
      <c r="R25" s="1"/>
      <c r="S25" s="1"/>
      <c r="T25" s="1"/>
      <c r="U25" s="1"/>
      <c r="V25" s="1"/>
      <c r="W25" s="1"/>
      <c r="X25" s="1"/>
      <c r="Y25" s="1"/>
      <c r="Z25" s="1"/>
    </row>
    <row r="26" spans="1:26" ht="14.25" customHeight="1">
      <c r="A26" s="1"/>
      <c r="B26" s="1"/>
      <c r="C26" s="1"/>
      <c r="D26" s="236" t="s">
        <v>210</v>
      </c>
      <c r="E26" s="217"/>
      <c r="F26" s="217"/>
      <c r="G26" s="217"/>
      <c r="H26" s="217"/>
      <c r="I26" s="182"/>
      <c r="J26" s="237" t="e">
        <f>J24+J25</f>
        <v>#DIV/0!</v>
      </c>
      <c r="K26" s="217"/>
      <c r="L26" s="217"/>
      <c r="M26" s="217"/>
      <c r="N26" s="182"/>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232" t="s">
        <v>211</v>
      </c>
      <c r="E28" s="166"/>
      <c r="F28" s="166"/>
      <c r="G28" s="166"/>
      <c r="H28" s="166"/>
      <c r="I28" s="166"/>
      <c r="J28" s="166"/>
      <c r="K28" s="166"/>
      <c r="L28" s="166"/>
      <c r="M28" s="166"/>
      <c r="N28" s="167"/>
      <c r="O28" s="1"/>
      <c r="P28" s="1"/>
      <c r="Q28" s="1"/>
      <c r="R28" s="1"/>
      <c r="S28" s="1"/>
      <c r="T28" s="1"/>
      <c r="U28" s="1"/>
      <c r="V28" s="1"/>
      <c r="W28" s="1"/>
      <c r="X28" s="1"/>
      <c r="Y28" s="1"/>
      <c r="Z28" s="1"/>
    </row>
    <row r="29" spans="1:26" ht="14.25" customHeight="1">
      <c r="A29" s="1"/>
      <c r="B29" s="1"/>
      <c r="C29" s="1"/>
      <c r="D29" s="37"/>
      <c r="E29" s="154"/>
      <c r="F29" s="154"/>
      <c r="G29" s="37"/>
      <c r="H29" s="157"/>
      <c r="I29" s="157"/>
      <c r="J29" s="157"/>
      <c r="K29" s="157"/>
      <c r="L29" s="157"/>
      <c r="M29" s="157"/>
      <c r="N29" s="157"/>
      <c r="O29" s="1"/>
      <c r="P29" s="1"/>
      <c r="Q29" s="1"/>
      <c r="R29" s="1"/>
      <c r="S29" s="1"/>
      <c r="T29" s="1"/>
      <c r="U29" s="1"/>
      <c r="V29" s="1"/>
      <c r="W29" s="1"/>
      <c r="X29" s="1"/>
      <c r="Y29" s="1"/>
      <c r="Z29" s="1"/>
    </row>
    <row r="30" spans="1:26" ht="14.25" customHeight="1">
      <c r="A30" s="1"/>
      <c r="B30" s="1"/>
      <c r="C30" s="1"/>
      <c r="D30" s="234" t="s">
        <v>212</v>
      </c>
      <c r="E30" s="217"/>
      <c r="F30" s="217"/>
      <c r="G30" s="217"/>
      <c r="H30" s="217"/>
      <c r="I30" s="182"/>
      <c r="J30" s="233" t="e">
        <f>+SUM('F6 - Flujo'!H27:I50)</f>
        <v>#DIV/0!</v>
      </c>
      <c r="K30" s="217"/>
      <c r="L30" s="217"/>
      <c r="M30" s="217"/>
      <c r="N30" s="182"/>
      <c r="O30" s="1"/>
      <c r="P30" s="1"/>
      <c r="Q30" s="1"/>
      <c r="R30" s="1"/>
      <c r="S30" s="1"/>
      <c r="T30" s="1"/>
      <c r="U30" s="1"/>
      <c r="V30" s="1"/>
      <c r="W30" s="1"/>
      <c r="X30" s="1"/>
      <c r="Y30" s="1"/>
      <c r="Z30" s="1"/>
    </row>
    <row r="31" spans="1:26" ht="14.25" customHeight="1">
      <c r="A31" s="1"/>
      <c r="B31" s="1"/>
      <c r="C31" s="1"/>
      <c r="D31" s="234" t="s">
        <v>213</v>
      </c>
      <c r="E31" s="217"/>
      <c r="F31" s="217"/>
      <c r="G31" s="217"/>
      <c r="H31" s="217"/>
      <c r="I31" s="182"/>
      <c r="J31" s="235" t="e">
        <f>'F6 - Flujo'!O24</f>
        <v>#DIV/0!</v>
      </c>
      <c r="K31" s="217"/>
      <c r="L31" s="217"/>
      <c r="M31" s="217"/>
      <c r="N31" s="182"/>
      <c r="O31" s="1"/>
      <c r="P31" s="1"/>
      <c r="Q31" s="1"/>
      <c r="R31" s="1"/>
      <c r="S31" s="1"/>
      <c r="T31" s="1"/>
      <c r="U31" s="1"/>
      <c r="V31" s="1"/>
      <c r="W31" s="1"/>
      <c r="X31" s="1"/>
      <c r="Y31" s="1"/>
      <c r="Z31" s="1"/>
    </row>
    <row r="32" spans="1:26" ht="14.25" customHeight="1">
      <c r="A32" s="1"/>
      <c r="B32" s="1"/>
      <c r="C32" s="1"/>
      <c r="D32" s="236" t="s">
        <v>214</v>
      </c>
      <c r="E32" s="217"/>
      <c r="F32" s="217"/>
      <c r="G32" s="217"/>
      <c r="H32" s="217"/>
      <c r="I32" s="182"/>
      <c r="J32" s="237" t="e">
        <f>J30+J31</f>
        <v>#DIV/0!</v>
      </c>
      <c r="K32" s="217"/>
      <c r="L32" s="217"/>
      <c r="M32" s="217"/>
      <c r="N32" s="182"/>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240" t="s">
        <v>215</v>
      </c>
      <c r="E34" s="217"/>
      <c r="F34" s="217"/>
      <c r="G34" s="217"/>
      <c r="H34" s="217"/>
      <c r="I34" s="182"/>
      <c r="J34" s="241" t="e">
        <f>J32+J26+J20</f>
        <v>#DIV/0!</v>
      </c>
      <c r="K34" s="217"/>
      <c r="L34" s="217"/>
      <c r="M34" s="217"/>
      <c r="N34" s="182"/>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232" t="s">
        <v>216</v>
      </c>
      <c r="E37" s="166"/>
      <c r="F37" s="166"/>
      <c r="G37" s="166"/>
      <c r="H37" s="166"/>
      <c r="I37" s="166"/>
      <c r="J37" s="166"/>
      <c r="K37" s="166"/>
      <c r="L37" s="166"/>
      <c r="M37" s="166"/>
      <c r="N37" s="167"/>
      <c r="O37" s="1"/>
      <c r="P37" s="1"/>
      <c r="Q37" s="1"/>
      <c r="R37" s="1"/>
      <c r="S37" s="1"/>
      <c r="T37" s="1"/>
      <c r="U37" s="1"/>
      <c r="V37" s="1"/>
      <c r="W37" s="1"/>
      <c r="X37" s="1"/>
      <c r="Y37" s="1"/>
      <c r="Z37" s="1"/>
    </row>
    <row r="38" spans="1:26" ht="14.25" customHeight="1">
      <c r="A38" s="1"/>
      <c r="B38" s="1"/>
      <c r="C38" s="1"/>
      <c r="D38" s="234" t="s">
        <v>217</v>
      </c>
      <c r="E38" s="217"/>
      <c r="F38" s="217"/>
      <c r="G38" s="217"/>
      <c r="H38" s="217"/>
      <c r="I38" s="182"/>
      <c r="J38" s="233">
        <f>'F2 - usos y fuentes'!C25</f>
        <v>4025000000</v>
      </c>
      <c r="K38" s="217"/>
      <c r="L38" s="217"/>
      <c r="M38" s="217"/>
      <c r="N38" s="182"/>
      <c r="O38" s="1"/>
      <c r="P38" s="1"/>
      <c r="Q38" s="1"/>
      <c r="R38" s="1"/>
      <c r="S38" s="1"/>
      <c r="T38" s="1"/>
      <c r="U38" s="1"/>
      <c r="V38" s="1"/>
      <c r="W38" s="1"/>
      <c r="X38" s="1"/>
      <c r="Y38" s="1"/>
      <c r="Z38" s="1"/>
    </row>
    <row r="39" spans="1:26" ht="27.75" customHeight="1">
      <c r="A39" s="1"/>
      <c r="B39" s="1"/>
      <c r="C39" s="1"/>
      <c r="D39" s="234" t="s">
        <v>218</v>
      </c>
      <c r="E39" s="217"/>
      <c r="F39" s="217"/>
      <c r="G39" s="217"/>
      <c r="H39" s="217"/>
      <c r="I39" s="182"/>
      <c r="J39" s="233" t="e">
        <f t="array" ref="J39">NPV(0.1/12,'F6 - Flujo'!T27:T386)</f>
        <v>#DIV/0!</v>
      </c>
      <c r="K39" s="217"/>
      <c r="L39" s="217"/>
      <c r="M39" s="217"/>
      <c r="N39" s="182"/>
      <c r="O39" s="1"/>
      <c r="P39" s="1"/>
      <c r="Q39" s="1"/>
      <c r="R39" s="1"/>
      <c r="S39" s="1"/>
      <c r="T39" s="1"/>
      <c r="U39" s="1"/>
      <c r="V39" s="1"/>
      <c r="W39" s="1"/>
      <c r="X39" s="1"/>
      <c r="Y39" s="1"/>
      <c r="Z39" s="1"/>
    </row>
    <row r="40" spans="1:26" ht="14.25" customHeight="1">
      <c r="A40" s="1"/>
      <c r="B40" s="1"/>
      <c r="C40" s="1"/>
      <c r="D40" s="236" t="s">
        <v>219</v>
      </c>
      <c r="E40" s="217"/>
      <c r="F40" s="217"/>
      <c r="G40" s="217"/>
      <c r="H40" s="217"/>
      <c r="I40" s="182"/>
      <c r="J40" s="238" t="e">
        <f>J39+J38</f>
        <v>#DIV/0!</v>
      </c>
      <c r="K40" s="217"/>
      <c r="L40" s="217"/>
      <c r="M40" s="217"/>
      <c r="N40" s="239"/>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t="s">
        <v>220</v>
      </c>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7">
    <mergeCell ref="D32:I32"/>
    <mergeCell ref="J32:N32"/>
    <mergeCell ref="D40:I40"/>
    <mergeCell ref="J40:N40"/>
    <mergeCell ref="D34:I34"/>
    <mergeCell ref="J34:N34"/>
    <mergeCell ref="D37:N37"/>
    <mergeCell ref="D38:I38"/>
    <mergeCell ref="J38:N38"/>
    <mergeCell ref="D39:I39"/>
    <mergeCell ref="J39:N39"/>
    <mergeCell ref="D28:N28"/>
    <mergeCell ref="D30:I30"/>
    <mergeCell ref="J30:N30"/>
    <mergeCell ref="D31:I31"/>
    <mergeCell ref="J31:N31"/>
    <mergeCell ref="D24:I24"/>
    <mergeCell ref="J24:N24"/>
    <mergeCell ref="D25:I25"/>
    <mergeCell ref="J25:N25"/>
    <mergeCell ref="D26:I26"/>
    <mergeCell ref="J26:N26"/>
    <mergeCell ref="D19:I19"/>
    <mergeCell ref="J19:N19"/>
    <mergeCell ref="D20:I20"/>
    <mergeCell ref="J20:N20"/>
    <mergeCell ref="D22:N22"/>
    <mergeCell ref="D15:N15"/>
    <mergeCell ref="J17:N17"/>
    <mergeCell ref="D17:I17"/>
    <mergeCell ref="D18:I18"/>
    <mergeCell ref="J18:N18"/>
    <mergeCell ref="C6:P6"/>
    <mergeCell ref="C7:P7"/>
    <mergeCell ref="E9:N9"/>
    <mergeCell ref="A10:D10"/>
    <mergeCell ref="E10:N10"/>
  </mergeCells>
  <printOptions horizontalCentered="1"/>
  <pageMargins left="0.70866141732283472" right="0.70866141732283472" top="0.74803149606299213" bottom="0.74803149606299213" header="0" footer="0"/>
  <pageSetup fitToHeight="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workbookViewId="0"/>
  </sheetViews>
  <sheetFormatPr baseColWidth="10" defaultColWidth="14.42578125" defaultRowHeight="15" customHeight="1"/>
  <cols>
    <col min="1" max="1" width="11.42578125" customWidth="1"/>
    <col min="2" max="2" width="15" customWidth="1"/>
    <col min="3" max="3" width="15.42578125" customWidth="1"/>
    <col min="4" max="5" width="15.7109375" customWidth="1"/>
    <col min="6" max="26" width="8.7109375" customWidth="1"/>
  </cols>
  <sheetData>
    <row r="1" spans="1:26" ht="14.25" customHeight="1">
      <c r="A1" s="37"/>
      <c r="B1" s="37"/>
      <c r="C1" s="37"/>
      <c r="D1" s="37"/>
      <c r="E1" s="37"/>
      <c r="F1" s="37"/>
      <c r="G1" s="37"/>
      <c r="H1" s="37"/>
      <c r="I1" s="37"/>
      <c r="J1" s="37"/>
      <c r="K1" s="37"/>
      <c r="L1" s="37"/>
      <c r="M1" s="37"/>
      <c r="N1" s="37"/>
      <c r="O1" s="37"/>
      <c r="P1" s="37"/>
      <c r="Q1" s="37"/>
      <c r="R1" s="37"/>
      <c r="S1" s="37"/>
      <c r="T1" s="1"/>
      <c r="U1" s="1"/>
      <c r="V1" s="1"/>
      <c r="W1" s="1"/>
      <c r="X1" s="1"/>
      <c r="Y1" s="1"/>
      <c r="Z1" s="1"/>
    </row>
    <row r="2" spans="1:26" ht="14.25" customHeight="1">
      <c r="A2" s="37"/>
      <c r="B2" s="37"/>
      <c r="C2" s="37"/>
      <c r="D2" s="37"/>
      <c r="E2" s="37"/>
      <c r="F2" s="37"/>
      <c r="G2" s="37"/>
      <c r="H2" s="37"/>
      <c r="I2" s="37"/>
      <c r="J2" s="37"/>
      <c r="K2" s="37"/>
      <c r="L2" s="37"/>
      <c r="M2" s="37"/>
      <c r="N2" s="37"/>
      <c r="O2" s="37"/>
      <c r="P2" s="37"/>
      <c r="Q2" s="37"/>
      <c r="R2" s="37"/>
      <c r="S2" s="37"/>
      <c r="T2" s="1"/>
      <c r="U2" s="1"/>
      <c r="V2" s="1"/>
      <c r="W2" s="1"/>
      <c r="X2" s="1"/>
      <c r="Y2" s="1"/>
      <c r="Z2" s="1"/>
    </row>
    <row r="3" spans="1:26" ht="14.25" customHeight="1">
      <c r="A3" s="37"/>
      <c r="B3" s="37"/>
      <c r="C3" s="37"/>
      <c r="D3" s="37"/>
      <c r="E3" s="37"/>
      <c r="F3" s="37"/>
      <c r="G3" s="37"/>
      <c r="H3" s="37"/>
      <c r="I3" s="37"/>
      <c r="J3" s="37"/>
      <c r="K3" s="37"/>
      <c r="L3" s="37"/>
      <c r="M3" s="37"/>
      <c r="N3" s="37"/>
      <c r="O3" s="37"/>
      <c r="P3" s="37"/>
      <c r="Q3" s="37"/>
      <c r="R3" s="37"/>
      <c r="S3" s="37"/>
      <c r="T3" s="1"/>
      <c r="U3" s="1"/>
      <c r="V3" s="1"/>
      <c r="W3" s="1"/>
      <c r="X3" s="1"/>
      <c r="Y3" s="1"/>
      <c r="Z3" s="1"/>
    </row>
    <row r="4" spans="1:26" ht="14.25" customHeight="1">
      <c r="A4" s="37"/>
      <c r="B4" s="37"/>
      <c r="C4" s="37"/>
      <c r="D4" s="37"/>
      <c r="E4" s="37"/>
      <c r="F4" s="37"/>
      <c r="G4" s="37"/>
      <c r="H4" s="37"/>
      <c r="I4" s="37"/>
      <c r="J4" s="37"/>
      <c r="K4" s="37"/>
      <c r="L4" s="37"/>
      <c r="M4" s="37"/>
      <c r="N4" s="37"/>
      <c r="O4" s="37"/>
      <c r="P4" s="37"/>
      <c r="Q4" s="37"/>
      <c r="R4" s="37"/>
      <c r="S4" s="37"/>
      <c r="T4" s="1"/>
      <c r="U4" s="1"/>
      <c r="V4" s="1"/>
      <c r="W4" s="1"/>
      <c r="X4" s="1"/>
      <c r="Y4" s="1"/>
      <c r="Z4" s="1"/>
    </row>
    <row r="5" spans="1:26" ht="14.25" customHeight="1">
      <c r="A5" s="37"/>
      <c r="B5" s="37"/>
      <c r="C5" s="37"/>
      <c r="D5" s="37"/>
      <c r="E5" s="37"/>
      <c r="F5" s="37"/>
      <c r="G5" s="37"/>
      <c r="H5" s="37"/>
      <c r="I5" s="37"/>
      <c r="J5" s="37"/>
      <c r="K5" s="37"/>
      <c r="L5" s="37"/>
      <c r="M5" s="37"/>
      <c r="N5" s="37"/>
      <c r="O5" s="37"/>
      <c r="P5" s="37"/>
      <c r="Q5" s="37"/>
      <c r="R5" s="37"/>
      <c r="S5" s="37"/>
      <c r="T5" s="1"/>
      <c r="U5" s="1"/>
      <c r="V5" s="1"/>
      <c r="W5" s="1"/>
      <c r="X5" s="1"/>
      <c r="Y5" s="1"/>
      <c r="Z5" s="1"/>
    </row>
    <row r="6" spans="1:26" ht="14.25" customHeight="1">
      <c r="A6" s="37"/>
      <c r="B6" s="175" t="s">
        <v>221</v>
      </c>
      <c r="C6" s="166"/>
      <c r="D6" s="166"/>
      <c r="E6" s="166"/>
      <c r="F6" s="166"/>
      <c r="G6" s="166"/>
      <c r="H6" s="166"/>
      <c r="I6" s="166"/>
      <c r="J6" s="166"/>
      <c r="K6" s="166"/>
      <c r="L6" s="166"/>
      <c r="M6" s="166"/>
      <c r="N6" s="166"/>
      <c r="O6" s="166"/>
      <c r="P6" s="166"/>
      <c r="Q6" s="166"/>
      <c r="R6" s="166"/>
      <c r="S6" s="167"/>
      <c r="T6" s="1"/>
      <c r="U6" s="1"/>
      <c r="V6" s="1"/>
      <c r="W6" s="1"/>
      <c r="X6" s="1"/>
      <c r="Y6" s="1"/>
      <c r="Z6" s="1"/>
    </row>
    <row r="7" spans="1:26" ht="14.25" customHeight="1">
      <c r="A7" s="37"/>
      <c r="B7" s="176" t="s">
        <v>1</v>
      </c>
      <c r="C7" s="166"/>
      <c r="D7" s="166"/>
      <c r="E7" s="166"/>
      <c r="F7" s="166"/>
      <c r="G7" s="166"/>
      <c r="H7" s="166"/>
      <c r="I7" s="166"/>
      <c r="J7" s="166"/>
      <c r="K7" s="166"/>
      <c r="L7" s="166"/>
      <c r="M7" s="166"/>
      <c r="N7" s="166"/>
      <c r="O7" s="166"/>
      <c r="P7" s="166"/>
      <c r="Q7" s="166"/>
      <c r="R7" s="166"/>
      <c r="S7" s="167"/>
      <c r="T7" s="1"/>
      <c r="U7" s="1"/>
      <c r="V7" s="1"/>
      <c r="W7" s="1"/>
      <c r="X7" s="1"/>
      <c r="Y7" s="1"/>
      <c r="Z7" s="1"/>
    </row>
    <row r="8" spans="1:26" ht="14.25" customHeight="1">
      <c r="A8" s="4"/>
      <c r="B8" s="4"/>
      <c r="C8" s="4"/>
      <c r="D8" s="4"/>
      <c r="E8" s="4"/>
      <c r="F8" s="4"/>
      <c r="G8" s="4"/>
      <c r="H8" s="4"/>
      <c r="I8" s="4"/>
      <c r="J8" s="4"/>
      <c r="K8" s="4"/>
      <c r="L8" s="4"/>
      <c r="M8" s="4"/>
      <c r="N8" s="4"/>
      <c r="O8" s="4"/>
      <c r="P8" s="4"/>
      <c r="Q8" s="4"/>
      <c r="R8" s="4"/>
      <c r="S8" s="4"/>
      <c r="T8" s="2"/>
      <c r="U8" s="2"/>
      <c r="V8" s="2"/>
      <c r="W8" s="2"/>
      <c r="X8" s="2"/>
      <c r="Y8" s="2"/>
      <c r="Z8" s="2"/>
    </row>
    <row r="9" spans="1:26" ht="45.75" customHeight="1">
      <c r="A9" s="184" t="s">
        <v>2</v>
      </c>
      <c r="B9" s="166"/>
      <c r="C9" s="167"/>
      <c r="D9" s="4"/>
      <c r="E9" s="179" t="s">
        <v>3</v>
      </c>
      <c r="F9" s="166"/>
      <c r="G9" s="166"/>
      <c r="H9" s="166"/>
      <c r="I9" s="166"/>
      <c r="J9" s="166"/>
      <c r="K9" s="166"/>
      <c r="L9" s="166"/>
      <c r="M9" s="166"/>
      <c r="N9" s="166"/>
      <c r="O9" s="166"/>
      <c r="P9" s="166"/>
      <c r="Q9" s="167"/>
      <c r="R9" s="4"/>
      <c r="S9" s="4"/>
      <c r="T9" s="2"/>
      <c r="U9" s="2"/>
      <c r="V9" s="2"/>
      <c r="W9" s="2"/>
      <c r="X9" s="2"/>
      <c r="Y9" s="2"/>
      <c r="Z9" s="2"/>
    </row>
    <row r="10" spans="1:26" ht="30" customHeight="1">
      <c r="A10" s="184" t="s">
        <v>4</v>
      </c>
      <c r="B10" s="166"/>
      <c r="C10" s="166"/>
      <c r="D10" s="167"/>
      <c r="E10" s="179" t="s">
        <v>3</v>
      </c>
      <c r="F10" s="166"/>
      <c r="G10" s="166"/>
      <c r="H10" s="166"/>
      <c r="I10" s="166"/>
      <c r="J10" s="166"/>
      <c r="K10" s="166"/>
      <c r="L10" s="166"/>
      <c r="M10" s="166"/>
      <c r="N10" s="166"/>
      <c r="O10" s="166"/>
      <c r="P10" s="166"/>
      <c r="Q10" s="167"/>
      <c r="R10" s="4"/>
      <c r="S10" s="4"/>
      <c r="T10" s="2"/>
      <c r="U10" s="2"/>
      <c r="V10" s="2"/>
      <c r="W10" s="2"/>
      <c r="X10" s="2"/>
      <c r="Y10" s="2"/>
      <c r="Z10" s="2"/>
    </row>
    <row r="11" spans="1:26" ht="14.25" customHeight="1">
      <c r="A11" s="3" t="s">
        <v>3</v>
      </c>
      <c r="B11" s="74"/>
      <c r="C11" s="74"/>
      <c r="D11" s="74"/>
      <c r="E11" s="104"/>
      <c r="F11" s="104"/>
      <c r="G11" s="104"/>
      <c r="H11" s="104"/>
      <c r="I11" s="104"/>
      <c r="J11" s="104"/>
      <c r="K11" s="104"/>
      <c r="L11" s="104"/>
      <c r="M11" s="104"/>
      <c r="N11" s="104"/>
      <c r="O11" s="104"/>
      <c r="P11" s="104"/>
      <c r="Q11" s="104"/>
      <c r="R11" s="4"/>
      <c r="S11" s="4"/>
      <c r="T11" s="2"/>
      <c r="U11" s="2"/>
      <c r="V11" s="2"/>
      <c r="W11" s="2"/>
      <c r="X11" s="2"/>
      <c r="Y11" s="2"/>
      <c r="Z11" s="2"/>
    </row>
    <row r="12" spans="1:26" ht="14.25" customHeight="1">
      <c r="A12" s="3"/>
      <c r="B12" s="74"/>
      <c r="C12" s="74"/>
      <c r="D12" s="74"/>
      <c r="E12" s="104"/>
      <c r="F12" s="104"/>
      <c r="G12" s="104"/>
      <c r="H12" s="104"/>
      <c r="I12" s="104"/>
      <c r="J12" s="104"/>
      <c r="K12" s="104"/>
      <c r="L12" s="104"/>
      <c r="M12" s="104"/>
      <c r="N12" s="104"/>
      <c r="O12" s="104"/>
      <c r="P12" s="104"/>
      <c r="Q12" s="104"/>
      <c r="R12" s="4"/>
      <c r="S12" s="4"/>
      <c r="T12" s="2"/>
      <c r="U12" s="2"/>
      <c r="V12" s="2"/>
      <c r="W12" s="2"/>
      <c r="X12" s="2"/>
      <c r="Y12" s="2"/>
      <c r="Z12" s="2"/>
    </row>
    <row r="13" spans="1:26" ht="14.25" customHeight="1">
      <c r="A13" s="3"/>
      <c r="B13" s="4"/>
      <c r="C13" s="4"/>
      <c r="D13" s="3" t="s">
        <v>222</v>
      </c>
      <c r="E13" s="4"/>
      <c r="F13" s="4"/>
      <c r="G13" s="4"/>
      <c r="H13" s="4"/>
      <c r="I13" s="4"/>
      <c r="J13" s="4"/>
      <c r="K13" s="4"/>
      <c r="L13" s="4"/>
      <c r="M13" s="4"/>
      <c r="N13" s="3"/>
      <c r="O13" s="3"/>
      <c r="P13" s="3"/>
      <c r="Q13" s="3"/>
      <c r="R13" s="3"/>
      <c r="S13" s="3"/>
      <c r="T13" s="2"/>
      <c r="U13" s="2"/>
      <c r="V13" s="2"/>
      <c r="W13" s="2"/>
      <c r="X13" s="2"/>
      <c r="Y13" s="2"/>
      <c r="Z13" s="2"/>
    </row>
    <row r="14" spans="1:26" ht="14.25" customHeight="1">
      <c r="A14" s="4"/>
      <c r="B14" s="4"/>
      <c r="C14" s="4"/>
      <c r="D14" s="4"/>
      <c r="E14" s="4"/>
      <c r="F14" s="4"/>
      <c r="G14" s="4"/>
      <c r="H14" s="4"/>
      <c r="I14" s="4"/>
      <c r="J14" s="4"/>
      <c r="K14" s="4"/>
      <c r="L14" s="4"/>
      <c r="M14" s="4"/>
      <c r="N14" s="3"/>
      <c r="O14" s="3"/>
      <c r="P14" s="3"/>
      <c r="Q14" s="3"/>
      <c r="R14" s="3"/>
      <c r="S14" s="3"/>
      <c r="T14" s="2"/>
      <c r="U14" s="2"/>
      <c r="V14" s="2"/>
      <c r="W14" s="2"/>
      <c r="X14" s="2"/>
      <c r="Y14" s="2"/>
      <c r="Z14" s="2"/>
    </row>
    <row r="15" spans="1:26" ht="14.25" customHeight="1">
      <c r="A15" s="4"/>
      <c r="B15" s="4"/>
      <c r="C15" s="4"/>
      <c r="D15" s="4"/>
      <c r="E15" s="4"/>
      <c r="F15" s="3"/>
      <c r="G15" s="3"/>
      <c r="H15" s="3"/>
      <c r="I15" s="3"/>
      <c r="J15" s="3"/>
      <c r="K15" s="4"/>
      <c r="L15" s="4"/>
      <c r="M15" s="4"/>
      <c r="N15" s="3"/>
      <c r="O15" s="3"/>
      <c r="P15" s="4"/>
      <c r="Q15" s="4"/>
      <c r="R15" s="4"/>
      <c r="S15" s="4"/>
      <c r="T15" s="2"/>
      <c r="U15" s="2"/>
      <c r="V15" s="2"/>
      <c r="W15" s="2"/>
      <c r="X15" s="2"/>
      <c r="Y15" s="2"/>
      <c r="Z15" s="2"/>
    </row>
    <row r="16" spans="1:26" ht="14.25" customHeight="1">
      <c r="A16" s="4"/>
      <c r="B16" s="105"/>
      <c r="C16" s="4"/>
      <c r="D16" s="4"/>
      <c r="E16" s="4"/>
      <c r="F16" s="4"/>
      <c r="G16" s="106"/>
      <c r="H16" s="106"/>
      <c r="I16" s="106"/>
      <c r="J16" s="106"/>
      <c r="K16" s="106"/>
      <c r="L16" s="106"/>
      <c r="M16" s="106"/>
      <c r="N16" s="106"/>
      <c r="O16" s="106"/>
      <c r="P16" s="106"/>
      <c r="Q16" s="106"/>
      <c r="R16" s="106"/>
      <c r="S16" s="106"/>
      <c r="T16" s="2"/>
      <c r="U16" s="2"/>
      <c r="V16" s="2"/>
      <c r="W16" s="2"/>
      <c r="X16" s="2"/>
      <c r="Y16" s="2"/>
      <c r="Z16" s="2"/>
    </row>
    <row r="17" spans="1:26" ht="14.25" customHeight="1">
      <c r="A17" s="4"/>
      <c r="B17" s="107"/>
      <c r="C17" s="107"/>
      <c r="D17" s="107"/>
      <c r="E17" s="107"/>
      <c r="F17" s="107"/>
      <c r="G17" s="107"/>
      <c r="H17" s="107"/>
      <c r="I17" s="107"/>
      <c r="J17" s="107"/>
      <c r="K17" s="107"/>
      <c r="L17" s="107"/>
      <c r="M17" s="107"/>
      <c r="N17" s="107"/>
      <c r="O17" s="107"/>
      <c r="P17" s="107"/>
      <c r="Q17" s="107"/>
      <c r="R17" s="107"/>
      <c r="S17" s="107"/>
      <c r="T17" s="2"/>
      <c r="U17" s="2"/>
      <c r="V17" s="2"/>
      <c r="W17" s="2"/>
      <c r="X17" s="2"/>
      <c r="Y17" s="2"/>
      <c r="Z17" s="2"/>
    </row>
    <row r="18" spans="1:26" ht="14.25" customHeight="1">
      <c r="A18" s="4"/>
      <c r="B18" s="3"/>
      <c r="C18" s="192" t="s">
        <v>3</v>
      </c>
      <c r="D18" s="186"/>
      <c r="E18" s="186"/>
      <c r="F18" s="186"/>
      <c r="G18" s="186"/>
      <c r="H18" s="186"/>
      <c r="I18" s="186"/>
      <c r="J18" s="186"/>
      <c r="K18" s="186"/>
      <c r="L18" s="186"/>
      <c r="M18" s="186"/>
      <c r="N18" s="186"/>
      <c r="O18" s="186"/>
      <c r="P18" s="187"/>
      <c r="Q18" s="4"/>
      <c r="R18" s="4"/>
      <c r="S18" s="4"/>
      <c r="T18" s="2"/>
      <c r="U18" s="2"/>
      <c r="V18" s="2"/>
      <c r="W18" s="2"/>
      <c r="X18" s="2"/>
      <c r="Y18" s="2"/>
      <c r="Z18" s="2"/>
    </row>
    <row r="19" spans="1:26" ht="14.25" customHeight="1">
      <c r="A19" s="4"/>
      <c r="B19" s="48"/>
      <c r="C19" s="188"/>
      <c r="D19" s="189"/>
      <c r="E19" s="189"/>
      <c r="F19" s="189"/>
      <c r="G19" s="189"/>
      <c r="H19" s="189"/>
      <c r="I19" s="189"/>
      <c r="J19" s="189"/>
      <c r="K19" s="189"/>
      <c r="L19" s="189"/>
      <c r="M19" s="189"/>
      <c r="N19" s="189"/>
      <c r="O19" s="189"/>
      <c r="P19" s="190"/>
      <c r="Q19" s="49"/>
      <c r="R19" s="49"/>
      <c r="S19" s="49"/>
      <c r="T19" s="2"/>
      <c r="U19" s="2"/>
      <c r="V19" s="2"/>
      <c r="W19" s="2"/>
      <c r="X19" s="2"/>
      <c r="Y19" s="2"/>
      <c r="Z19" s="2"/>
    </row>
    <row r="20" spans="1:26" ht="14.25" customHeight="1">
      <c r="A20" s="4"/>
      <c r="B20" s="48"/>
      <c r="C20" s="193" t="s">
        <v>223</v>
      </c>
      <c r="D20" s="166"/>
      <c r="E20" s="166"/>
      <c r="F20" s="166"/>
      <c r="G20" s="166"/>
      <c r="H20" s="166"/>
      <c r="I20" s="166"/>
      <c r="J20" s="166"/>
      <c r="K20" s="166"/>
      <c r="L20" s="166"/>
      <c r="M20" s="166"/>
      <c r="N20" s="166"/>
      <c r="O20" s="166"/>
      <c r="P20" s="167"/>
      <c r="Q20" s="49"/>
      <c r="R20" s="49"/>
      <c r="S20" s="49"/>
      <c r="T20" s="2"/>
      <c r="U20" s="2"/>
      <c r="V20" s="2"/>
      <c r="W20" s="2"/>
      <c r="X20" s="2"/>
      <c r="Y20" s="2"/>
      <c r="Z20" s="2"/>
    </row>
    <row r="21" spans="1:26" ht="14.25" customHeight="1">
      <c r="A21" s="4"/>
      <c r="B21" s="48"/>
      <c r="C21" s="108"/>
      <c r="D21" s="108"/>
      <c r="E21" s="108"/>
      <c r="F21" s="108"/>
      <c r="G21" s="108"/>
      <c r="H21" s="108"/>
      <c r="I21" s="108"/>
      <c r="J21" s="50"/>
      <c r="K21" s="50"/>
      <c r="L21" s="50"/>
      <c r="M21" s="50"/>
      <c r="N21" s="50"/>
      <c r="O21" s="50"/>
      <c r="P21" s="50"/>
      <c r="Q21" s="50"/>
      <c r="R21" s="50"/>
      <c r="S21" s="50"/>
      <c r="T21" s="2"/>
      <c r="U21" s="2"/>
      <c r="V21" s="2"/>
      <c r="W21" s="2"/>
      <c r="X21" s="2"/>
      <c r="Y21" s="2"/>
      <c r="Z21" s="2"/>
    </row>
    <row r="22" spans="1:26" ht="14.25" customHeight="1">
      <c r="A22" s="4"/>
      <c r="B22" s="48"/>
      <c r="C22" s="117"/>
      <c r="D22" s="206" t="s">
        <v>224</v>
      </c>
      <c r="E22" s="195"/>
      <c r="F22" s="195"/>
      <c r="G22" s="195"/>
      <c r="H22" s="195"/>
      <c r="I22" s="195"/>
      <c r="J22" s="196"/>
      <c r="K22" s="242" t="e">
        <f>#REF!</f>
        <v>#REF!</v>
      </c>
      <c r="L22" s="243"/>
      <c r="M22" s="243"/>
      <c r="N22" s="243"/>
      <c r="O22" s="244"/>
      <c r="P22" s="110"/>
      <c r="Q22" s="50"/>
      <c r="R22" s="50"/>
      <c r="S22" s="50"/>
      <c r="T22" s="2"/>
      <c r="U22" s="2"/>
      <c r="V22" s="2"/>
      <c r="W22" s="2"/>
      <c r="X22" s="2"/>
      <c r="Y22" s="2"/>
      <c r="Z22" s="2"/>
    </row>
    <row r="23" spans="1:26" ht="14.25" customHeight="1">
      <c r="A23" s="4"/>
      <c r="B23" s="3"/>
      <c r="C23" s="117"/>
      <c r="D23" s="197"/>
      <c r="E23" s="198"/>
      <c r="F23" s="198"/>
      <c r="G23" s="198"/>
      <c r="H23" s="198"/>
      <c r="I23" s="198"/>
      <c r="J23" s="199"/>
      <c r="K23" s="245"/>
      <c r="L23" s="246"/>
      <c r="M23" s="246"/>
      <c r="N23" s="246"/>
      <c r="O23" s="247"/>
      <c r="P23" s="110"/>
      <c r="Q23" s="4"/>
      <c r="R23" s="4"/>
      <c r="S23" s="4"/>
      <c r="T23" s="2"/>
      <c r="U23" s="2"/>
      <c r="V23" s="2"/>
      <c r="W23" s="2"/>
      <c r="X23" s="2"/>
      <c r="Y23" s="2"/>
      <c r="Z23" s="2"/>
    </row>
    <row r="24" spans="1:26" ht="14.25" customHeight="1">
      <c r="A24" s="4"/>
      <c r="B24" s="74"/>
      <c r="C24" s="118"/>
      <c r="D24" s="2"/>
      <c r="E24" s="2"/>
      <c r="F24" s="2"/>
      <c r="G24" s="2"/>
      <c r="H24" s="2"/>
      <c r="I24" s="2"/>
      <c r="J24" s="49"/>
      <c r="K24" s="49"/>
      <c r="L24" s="49"/>
      <c r="M24" s="49"/>
      <c r="N24" s="49"/>
      <c r="O24" s="49"/>
      <c r="P24" s="49"/>
      <c r="Q24" s="49"/>
      <c r="R24" s="49"/>
      <c r="S24" s="49"/>
      <c r="T24" s="2"/>
      <c r="U24" s="2"/>
      <c r="V24" s="2"/>
      <c r="W24" s="2"/>
      <c r="X24" s="2"/>
      <c r="Y24" s="2"/>
      <c r="Z24" s="2"/>
    </row>
    <row r="25" spans="1:26" ht="14.25" customHeight="1">
      <c r="A25" s="4"/>
      <c r="B25" s="48"/>
      <c r="C25" s="119"/>
      <c r="D25" s="4"/>
      <c r="E25" s="4"/>
      <c r="F25" s="4"/>
      <c r="G25" s="4"/>
      <c r="H25" s="4"/>
      <c r="I25" s="4"/>
      <c r="J25" s="4"/>
      <c r="K25" s="4"/>
      <c r="L25" s="4"/>
      <c r="M25" s="4"/>
      <c r="N25" s="4"/>
      <c r="O25" s="4"/>
      <c r="P25" s="49"/>
      <c r="Q25" s="49"/>
      <c r="R25" s="49"/>
      <c r="S25" s="49"/>
      <c r="T25" s="2"/>
      <c r="U25" s="2"/>
      <c r="V25" s="2"/>
      <c r="W25" s="2"/>
      <c r="X25" s="2"/>
      <c r="Y25" s="2"/>
      <c r="Z25" s="2"/>
    </row>
    <row r="26" spans="1:26" ht="14.25" customHeight="1">
      <c r="A26" s="4"/>
      <c r="B26" s="2"/>
      <c r="C26" s="112"/>
      <c r="D26" s="191" t="s">
        <v>168</v>
      </c>
      <c r="E26" s="182"/>
      <c r="F26" s="191" t="s">
        <v>169</v>
      </c>
      <c r="G26" s="182"/>
      <c r="H26" s="191" t="s">
        <v>170</v>
      </c>
      <c r="I26" s="182"/>
      <c r="J26" s="191" t="s">
        <v>171</v>
      </c>
      <c r="K26" s="182"/>
      <c r="L26" s="191" t="s">
        <v>225</v>
      </c>
      <c r="M26" s="182"/>
      <c r="N26" s="191" t="s">
        <v>172</v>
      </c>
      <c r="O26" s="182"/>
      <c r="P26" s="49"/>
      <c r="Q26" s="49"/>
      <c r="R26" s="49"/>
      <c r="S26" s="49"/>
      <c r="T26" s="2"/>
      <c r="U26" s="2"/>
      <c r="V26" s="2"/>
      <c r="W26" s="2"/>
      <c r="X26" s="2"/>
      <c r="Y26" s="2"/>
      <c r="Z26" s="2"/>
    </row>
    <row r="27" spans="1:26" ht="14.25" customHeight="1">
      <c r="A27" s="4"/>
      <c r="B27" s="120">
        <v>44256</v>
      </c>
      <c r="C27" s="160" t="e">
        <f t="shared" ref="C27:C33" si="0">#REF!</f>
        <v>#REF!</v>
      </c>
      <c r="D27" s="205">
        <v>1</v>
      </c>
      <c r="E27" s="182"/>
      <c r="F27" s="181">
        <v>0</v>
      </c>
      <c r="G27" s="182"/>
      <c r="H27" s="181" t="e">
        <f t="shared" ref="H27:H36" si="1">#REF!</f>
        <v>#REF!</v>
      </c>
      <c r="I27" s="182"/>
      <c r="J27" s="181" t="e">
        <f>((1+$K$22)^(1/12)-1)*F27</f>
        <v>#REF!</v>
      </c>
      <c r="K27" s="182"/>
      <c r="L27" s="181" t="e">
        <f t="shared" ref="L27:L36" si="2">#REF!</f>
        <v>#REF!</v>
      </c>
      <c r="M27" s="182"/>
      <c r="N27" s="181" t="e">
        <f t="shared" ref="N27:N36" si="3">SUM(F27:K27)-L27</f>
        <v>#REF!</v>
      </c>
      <c r="O27" s="182"/>
      <c r="P27" s="49"/>
      <c r="Q27" s="49"/>
      <c r="R27" s="49"/>
      <c r="S27" s="49"/>
      <c r="T27" s="2"/>
      <c r="U27" s="2"/>
      <c r="V27" s="2"/>
      <c r="W27" s="2"/>
      <c r="X27" s="2"/>
      <c r="Y27" s="2"/>
      <c r="Z27" s="2"/>
    </row>
    <row r="28" spans="1:26" ht="14.25" customHeight="1">
      <c r="A28" s="4"/>
      <c r="B28" s="120">
        <v>44287</v>
      </c>
      <c r="C28" s="160" t="e">
        <f t="shared" si="0"/>
        <v>#REF!</v>
      </c>
      <c r="D28" s="205">
        <f t="shared" ref="D28:D36" si="4">D27+1</f>
        <v>2</v>
      </c>
      <c r="E28" s="182"/>
      <c r="F28" s="181" t="e">
        <f t="shared" ref="F28:F36" si="5">N27</f>
        <v>#REF!</v>
      </c>
      <c r="G28" s="182"/>
      <c r="H28" s="181" t="e">
        <f t="shared" si="1"/>
        <v>#REF!</v>
      </c>
      <c r="I28" s="182"/>
      <c r="J28" s="181">
        <v>0</v>
      </c>
      <c r="K28" s="182"/>
      <c r="L28" s="181" t="e">
        <f t="shared" si="2"/>
        <v>#REF!</v>
      </c>
      <c r="M28" s="182"/>
      <c r="N28" s="181" t="e">
        <f t="shared" si="3"/>
        <v>#REF!</v>
      </c>
      <c r="O28" s="182"/>
      <c r="P28" s="49"/>
      <c r="Q28" s="49"/>
      <c r="R28" s="49"/>
      <c r="S28" s="49"/>
      <c r="T28" s="2"/>
      <c r="U28" s="2"/>
      <c r="V28" s="2"/>
      <c r="W28" s="2"/>
      <c r="X28" s="2"/>
      <c r="Y28" s="2"/>
      <c r="Z28" s="2"/>
    </row>
    <row r="29" spans="1:26" ht="14.25" customHeight="1">
      <c r="A29" s="4"/>
      <c r="B29" s="120">
        <v>44317</v>
      </c>
      <c r="C29" s="160" t="e">
        <f t="shared" si="0"/>
        <v>#REF!</v>
      </c>
      <c r="D29" s="205">
        <f t="shared" si="4"/>
        <v>3</v>
      </c>
      <c r="E29" s="182"/>
      <c r="F29" s="181" t="e">
        <f t="shared" si="5"/>
        <v>#REF!</v>
      </c>
      <c r="G29" s="182"/>
      <c r="H29" s="181" t="e">
        <f t="shared" si="1"/>
        <v>#REF!</v>
      </c>
      <c r="I29" s="182"/>
      <c r="J29" s="181">
        <v>0</v>
      </c>
      <c r="K29" s="182"/>
      <c r="L29" s="181" t="e">
        <f t="shared" si="2"/>
        <v>#REF!</v>
      </c>
      <c r="M29" s="182"/>
      <c r="N29" s="181" t="e">
        <f t="shared" si="3"/>
        <v>#REF!</v>
      </c>
      <c r="O29" s="182"/>
      <c r="P29" s="49"/>
      <c r="Q29" s="49"/>
      <c r="R29" s="49"/>
      <c r="S29" s="49"/>
      <c r="T29" s="2"/>
      <c r="U29" s="2"/>
      <c r="V29" s="2"/>
      <c r="W29" s="2"/>
      <c r="X29" s="2"/>
      <c r="Y29" s="2"/>
      <c r="Z29" s="2"/>
    </row>
    <row r="30" spans="1:26" ht="14.25" customHeight="1">
      <c r="A30" s="2"/>
      <c r="B30" s="120">
        <v>44348</v>
      </c>
      <c r="C30" s="160" t="e">
        <f t="shared" si="0"/>
        <v>#REF!</v>
      </c>
      <c r="D30" s="205">
        <f t="shared" si="4"/>
        <v>4</v>
      </c>
      <c r="E30" s="182"/>
      <c r="F30" s="181" t="e">
        <f t="shared" si="5"/>
        <v>#REF!</v>
      </c>
      <c r="G30" s="182"/>
      <c r="H30" s="181" t="e">
        <f t="shared" si="1"/>
        <v>#REF!</v>
      </c>
      <c r="I30" s="182"/>
      <c r="J30" s="181" t="e">
        <f>((1+$K$22)^(1/12)-1)*((SUM(F30:I30)-SUM($L$30:M30)))</f>
        <v>#REF!</v>
      </c>
      <c r="K30" s="182"/>
      <c r="L30" s="181" t="e">
        <f t="shared" si="2"/>
        <v>#REF!</v>
      </c>
      <c r="M30" s="182"/>
      <c r="N30" s="181" t="e">
        <f t="shared" si="3"/>
        <v>#REF!</v>
      </c>
      <c r="O30" s="182"/>
      <c r="P30" s="49"/>
      <c r="Q30" s="49"/>
      <c r="R30" s="49"/>
      <c r="S30" s="49"/>
      <c r="T30" s="2"/>
      <c r="U30" s="2"/>
      <c r="V30" s="2"/>
      <c r="W30" s="2"/>
      <c r="X30" s="2"/>
      <c r="Y30" s="2"/>
      <c r="Z30" s="2"/>
    </row>
    <row r="31" spans="1:26" ht="14.25" customHeight="1">
      <c r="A31" s="2"/>
      <c r="B31" s="120">
        <v>44378</v>
      </c>
      <c r="C31" s="160" t="e">
        <f t="shared" si="0"/>
        <v>#REF!</v>
      </c>
      <c r="D31" s="205">
        <f t="shared" si="4"/>
        <v>5</v>
      </c>
      <c r="E31" s="182"/>
      <c r="F31" s="181" t="e">
        <f t="shared" si="5"/>
        <v>#REF!</v>
      </c>
      <c r="G31" s="182"/>
      <c r="H31" s="181" t="e">
        <f t="shared" si="1"/>
        <v>#REF!</v>
      </c>
      <c r="I31" s="182"/>
      <c r="J31" s="181" t="e">
        <f>((1+$K$22)^(1/12)-1)*((SUM(F31:I31)-SUM($L$31:M31)))</f>
        <v>#REF!</v>
      </c>
      <c r="K31" s="182"/>
      <c r="L31" s="181" t="e">
        <f t="shared" si="2"/>
        <v>#REF!</v>
      </c>
      <c r="M31" s="182"/>
      <c r="N31" s="181" t="e">
        <f t="shared" si="3"/>
        <v>#REF!</v>
      </c>
      <c r="O31" s="182"/>
      <c r="P31" s="49"/>
      <c r="Q31" s="49"/>
      <c r="R31" s="49"/>
      <c r="S31" s="49"/>
      <c r="T31" s="2"/>
      <c r="U31" s="2"/>
      <c r="V31" s="2"/>
      <c r="W31" s="2"/>
      <c r="X31" s="2"/>
      <c r="Y31" s="2"/>
      <c r="Z31" s="2"/>
    </row>
    <row r="32" spans="1:26" ht="14.25" customHeight="1">
      <c r="A32" s="2"/>
      <c r="B32" s="120">
        <v>44409</v>
      </c>
      <c r="C32" s="160" t="e">
        <f t="shared" si="0"/>
        <v>#REF!</v>
      </c>
      <c r="D32" s="205">
        <f t="shared" si="4"/>
        <v>6</v>
      </c>
      <c r="E32" s="182"/>
      <c r="F32" s="181" t="e">
        <f t="shared" si="5"/>
        <v>#REF!</v>
      </c>
      <c r="G32" s="182"/>
      <c r="H32" s="181" t="e">
        <f t="shared" si="1"/>
        <v>#REF!</v>
      </c>
      <c r="I32" s="182"/>
      <c r="J32" s="181" t="e">
        <f>((1+$K$22)^(1/12)-1)*((SUM(F32:I32)-SUM($L$32:M32)))</f>
        <v>#REF!</v>
      </c>
      <c r="K32" s="182"/>
      <c r="L32" s="181" t="e">
        <f t="shared" si="2"/>
        <v>#REF!</v>
      </c>
      <c r="M32" s="182"/>
      <c r="N32" s="181" t="e">
        <f t="shared" si="3"/>
        <v>#REF!</v>
      </c>
      <c r="O32" s="182"/>
      <c r="P32" s="49"/>
      <c r="Q32" s="49"/>
      <c r="R32" s="49"/>
      <c r="S32" s="49"/>
      <c r="T32" s="2"/>
      <c r="U32" s="2"/>
      <c r="V32" s="2"/>
      <c r="W32" s="2"/>
      <c r="X32" s="2"/>
      <c r="Y32" s="2"/>
      <c r="Z32" s="2"/>
    </row>
    <row r="33" spans="1:26" ht="14.25" customHeight="1">
      <c r="A33" s="2"/>
      <c r="B33" s="120">
        <v>44440</v>
      </c>
      <c r="C33" s="160" t="e">
        <f t="shared" si="0"/>
        <v>#REF!</v>
      </c>
      <c r="D33" s="205">
        <f t="shared" si="4"/>
        <v>7</v>
      </c>
      <c r="E33" s="182"/>
      <c r="F33" s="181" t="e">
        <f t="shared" si="5"/>
        <v>#REF!</v>
      </c>
      <c r="G33" s="182"/>
      <c r="H33" s="181" t="e">
        <f t="shared" si="1"/>
        <v>#REF!</v>
      </c>
      <c r="I33" s="182"/>
      <c r="J33" s="181" t="e">
        <f>((1+$K$22)^(1/12)-1)*((SUM(F33:I33)-SUM($L$33:M33)))</f>
        <v>#REF!</v>
      </c>
      <c r="K33" s="182"/>
      <c r="L33" s="181" t="e">
        <f t="shared" si="2"/>
        <v>#REF!</v>
      </c>
      <c r="M33" s="182"/>
      <c r="N33" s="181" t="e">
        <f t="shared" si="3"/>
        <v>#REF!</v>
      </c>
      <c r="O33" s="182"/>
      <c r="P33" s="49"/>
      <c r="Q33" s="49"/>
      <c r="R33" s="49"/>
      <c r="S33" s="49"/>
      <c r="T33" s="2"/>
      <c r="U33" s="2"/>
      <c r="V33" s="2"/>
      <c r="W33" s="2"/>
      <c r="X33" s="2"/>
      <c r="Y33" s="2"/>
      <c r="Z33" s="2"/>
    </row>
    <row r="34" spans="1:26" ht="14.25" customHeight="1">
      <c r="A34" s="1"/>
      <c r="B34" s="120">
        <v>44470</v>
      </c>
      <c r="C34" s="1"/>
      <c r="D34" s="205">
        <f t="shared" si="4"/>
        <v>8</v>
      </c>
      <c r="E34" s="182"/>
      <c r="F34" s="181" t="e">
        <f t="shared" si="5"/>
        <v>#REF!</v>
      </c>
      <c r="G34" s="182"/>
      <c r="H34" s="181" t="e">
        <f t="shared" si="1"/>
        <v>#REF!</v>
      </c>
      <c r="I34" s="182"/>
      <c r="J34" s="181" t="e">
        <f>((1+$K$22)^(1/12)-1)*((SUM(F34:I34)-SUM($L$34:M34)))</f>
        <v>#REF!</v>
      </c>
      <c r="K34" s="182"/>
      <c r="L34" s="181" t="e">
        <f t="shared" si="2"/>
        <v>#REF!</v>
      </c>
      <c r="M34" s="182"/>
      <c r="N34" s="181" t="e">
        <f t="shared" si="3"/>
        <v>#REF!</v>
      </c>
      <c r="O34" s="182"/>
      <c r="P34" s="1"/>
      <c r="Q34" s="1"/>
      <c r="R34" s="1"/>
      <c r="S34" s="1"/>
      <c r="T34" s="1"/>
      <c r="U34" s="1"/>
      <c r="V34" s="1"/>
      <c r="W34" s="1"/>
      <c r="X34" s="1"/>
      <c r="Y34" s="1"/>
      <c r="Z34" s="1"/>
    </row>
    <row r="35" spans="1:26" ht="14.25" customHeight="1">
      <c r="A35" s="1"/>
      <c r="B35" s="120">
        <v>44501</v>
      </c>
      <c r="C35" s="1"/>
      <c r="D35" s="205">
        <f t="shared" si="4"/>
        <v>9</v>
      </c>
      <c r="E35" s="182"/>
      <c r="F35" s="181" t="e">
        <f t="shared" si="5"/>
        <v>#REF!</v>
      </c>
      <c r="G35" s="182"/>
      <c r="H35" s="181" t="e">
        <f t="shared" si="1"/>
        <v>#REF!</v>
      </c>
      <c r="I35" s="182"/>
      <c r="J35" s="181" t="e">
        <f>((1+$K$22)^(1/12)-1)*((SUM(F35:I35)-SUM($L$35:M35)))</f>
        <v>#REF!</v>
      </c>
      <c r="K35" s="182"/>
      <c r="L35" s="181" t="e">
        <f t="shared" si="2"/>
        <v>#REF!</v>
      </c>
      <c r="M35" s="182"/>
      <c r="N35" s="181" t="e">
        <f t="shared" si="3"/>
        <v>#REF!</v>
      </c>
      <c r="O35" s="182"/>
      <c r="P35" s="1"/>
      <c r="Q35" s="1"/>
      <c r="R35" s="1"/>
      <c r="S35" s="1"/>
      <c r="T35" s="1"/>
      <c r="U35" s="1"/>
      <c r="V35" s="1"/>
      <c r="W35" s="1"/>
      <c r="X35" s="1"/>
      <c r="Y35" s="1"/>
      <c r="Z35" s="1"/>
    </row>
    <row r="36" spans="1:26" ht="14.25" customHeight="1">
      <c r="A36" s="1"/>
      <c r="B36" s="120">
        <v>44531</v>
      </c>
      <c r="C36" s="1"/>
      <c r="D36" s="205">
        <f t="shared" si="4"/>
        <v>10</v>
      </c>
      <c r="E36" s="182"/>
      <c r="F36" s="181" t="e">
        <f t="shared" si="5"/>
        <v>#REF!</v>
      </c>
      <c r="G36" s="182"/>
      <c r="H36" s="181" t="e">
        <f t="shared" si="1"/>
        <v>#REF!</v>
      </c>
      <c r="I36" s="182"/>
      <c r="J36" s="181" t="e">
        <f>((1+$K$22)^(1/12)-1)*((SUM(F36:I36)-SUM($L$36:M36)))</f>
        <v>#REF!</v>
      </c>
      <c r="K36" s="182"/>
      <c r="L36" s="181" t="e">
        <f t="shared" si="2"/>
        <v>#REF!</v>
      </c>
      <c r="M36" s="182"/>
      <c r="N36" s="181" t="e">
        <f t="shared" si="3"/>
        <v>#REF!</v>
      </c>
      <c r="O36" s="182"/>
      <c r="P36" s="1"/>
      <c r="Q36" s="1"/>
      <c r="R36" s="1"/>
      <c r="S36" s="1"/>
      <c r="T36" s="1"/>
      <c r="U36" s="1"/>
      <c r="V36" s="1"/>
      <c r="W36" s="1"/>
      <c r="X36" s="1"/>
      <c r="Y36" s="1"/>
      <c r="Z36" s="1"/>
    </row>
    <row r="37" spans="1:26" ht="14.25" customHeight="1">
      <c r="A37" s="1"/>
      <c r="B37" s="1"/>
      <c r="C37" s="1"/>
      <c r="D37" s="203" t="s">
        <v>158</v>
      </c>
      <c r="E37" s="182"/>
      <c r="F37" s="204"/>
      <c r="G37" s="182"/>
      <c r="H37" s="204" t="e">
        <f>SUM(H27:I36)</f>
        <v>#REF!</v>
      </c>
      <c r="I37" s="182"/>
      <c r="J37" s="204" t="e">
        <f>SUM(J27:K36)</f>
        <v>#REF!</v>
      </c>
      <c r="K37" s="182"/>
      <c r="L37" s="204" t="e">
        <f>SUM(L27:M36)</f>
        <v>#REF!</v>
      </c>
      <c r="M37" s="182"/>
      <c r="N37" s="204"/>
      <c r="O37" s="182"/>
      <c r="P37" s="1"/>
      <c r="Q37" s="1"/>
      <c r="R37" s="1"/>
      <c r="S37" s="1"/>
      <c r="T37" s="1"/>
      <c r="U37" s="1"/>
      <c r="V37" s="1"/>
      <c r="W37" s="1"/>
      <c r="X37" s="1"/>
      <c r="Y37" s="1"/>
      <c r="Z37" s="1"/>
    </row>
    <row r="38" spans="1:26" ht="14.25" customHeight="1">
      <c r="A38" s="1"/>
      <c r="B38" s="1"/>
      <c r="C38" s="1"/>
      <c r="D38" s="1"/>
      <c r="E38" s="1"/>
      <c r="F38" s="1"/>
      <c r="G38" s="1"/>
      <c r="H38" s="1"/>
      <c r="I38" s="1"/>
      <c r="J38" s="207" t="s">
        <v>3</v>
      </c>
      <c r="K38" s="167"/>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3">
    <mergeCell ref="N31:O31"/>
    <mergeCell ref="F28:G28"/>
    <mergeCell ref="H28:I28"/>
    <mergeCell ref="D29:E29"/>
    <mergeCell ref="F29:G29"/>
    <mergeCell ref="H29:I29"/>
    <mergeCell ref="F30:G30"/>
    <mergeCell ref="H30:I30"/>
    <mergeCell ref="D31:E31"/>
    <mergeCell ref="F31:G31"/>
    <mergeCell ref="H31:I31"/>
    <mergeCell ref="J31:K31"/>
    <mergeCell ref="L31:M31"/>
    <mergeCell ref="J30:K30"/>
    <mergeCell ref="L30:M30"/>
    <mergeCell ref="N30:O30"/>
    <mergeCell ref="D27:E27"/>
    <mergeCell ref="F27:G27"/>
    <mergeCell ref="H27:I27"/>
    <mergeCell ref="J27:K27"/>
    <mergeCell ref="L27:M27"/>
    <mergeCell ref="N27:O27"/>
    <mergeCell ref="D28:E28"/>
    <mergeCell ref="N28:O28"/>
    <mergeCell ref="D30:E30"/>
    <mergeCell ref="J28:K28"/>
    <mergeCell ref="L28:M28"/>
    <mergeCell ref="J29:K29"/>
    <mergeCell ref="L29:M29"/>
    <mergeCell ref="N29:O29"/>
    <mergeCell ref="C18:P19"/>
    <mergeCell ref="L26:M26"/>
    <mergeCell ref="N26:O26"/>
    <mergeCell ref="C20:P20"/>
    <mergeCell ref="D22:J23"/>
    <mergeCell ref="K22:O23"/>
    <mergeCell ref="D26:E26"/>
    <mergeCell ref="F26:G26"/>
    <mergeCell ref="H26:I26"/>
    <mergeCell ref="J26:K26"/>
    <mergeCell ref="B6:S6"/>
    <mergeCell ref="B7:S7"/>
    <mergeCell ref="A9:C9"/>
    <mergeCell ref="E9:Q9"/>
    <mergeCell ref="A10:D10"/>
    <mergeCell ref="E10:Q10"/>
    <mergeCell ref="J38:K38"/>
    <mergeCell ref="F33:G33"/>
    <mergeCell ref="H33:I33"/>
    <mergeCell ref="D34:E34"/>
    <mergeCell ref="F34:G34"/>
    <mergeCell ref="H34:I34"/>
    <mergeCell ref="F35:G35"/>
    <mergeCell ref="H35:I35"/>
    <mergeCell ref="N36:O36"/>
    <mergeCell ref="D37:E37"/>
    <mergeCell ref="F37:G37"/>
    <mergeCell ref="H37:I37"/>
    <mergeCell ref="J37:K37"/>
    <mergeCell ref="L37:M37"/>
    <mergeCell ref="N37:O37"/>
    <mergeCell ref="D36:E36"/>
    <mergeCell ref="F36:G36"/>
    <mergeCell ref="H36:I36"/>
    <mergeCell ref="J36:K36"/>
    <mergeCell ref="L36:M36"/>
    <mergeCell ref="J35:K35"/>
    <mergeCell ref="L35:M35"/>
    <mergeCell ref="N35:O35"/>
    <mergeCell ref="D32:E32"/>
    <mergeCell ref="F32:G32"/>
    <mergeCell ref="H32:I32"/>
    <mergeCell ref="J32:K32"/>
    <mergeCell ref="L32:M32"/>
    <mergeCell ref="N32:O32"/>
    <mergeCell ref="D33:E33"/>
    <mergeCell ref="N33:O33"/>
    <mergeCell ref="D35:E35"/>
    <mergeCell ref="J33:K33"/>
    <mergeCell ref="L33:M33"/>
    <mergeCell ref="J34:K34"/>
    <mergeCell ref="L34:M34"/>
    <mergeCell ref="N34:O34"/>
  </mergeCells>
  <printOptions horizontalCentered="1"/>
  <pageMargins left="0.70866141732283472" right="0.70866141732283472" top="0.74803149606299213" bottom="0.74803149606299213" header="0" footer="0"/>
  <pageSetup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sheetViews>
  <sheetFormatPr baseColWidth="10" defaultColWidth="14.42578125" defaultRowHeight="15" customHeight="1"/>
  <cols>
    <col min="1" max="1" width="8.7109375" customWidth="1"/>
    <col min="2" max="2" width="15" customWidth="1"/>
    <col min="3" max="3" width="14.42578125" customWidth="1"/>
    <col min="4" max="4" width="13.42578125" customWidth="1"/>
    <col min="5" max="5" width="12.7109375" customWidth="1"/>
    <col min="6" max="6" width="17.7109375" customWidth="1"/>
    <col min="7" max="7" width="11" customWidth="1"/>
    <col min="8" max="12" width="8.7109375" customWidth="1"/>
    <col min="13" max="13" width="13.85546875" customWidth="1"/>
    <col min="14" max="16" width="8.7109375" customWidth="1"/>
    <col min="17" max="17" width="9.7109375" customWidth="1"/>
    <col min="18" max="26" width="8.710937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37"/>
      <c r="B2" s="37"/>
      <c r="C2" s="37"/>
      <c r="D2" s="37"/>
      <c r="E2" s="37"/>
      <c r="F2" s="37"/>
      <c r="G2" s="37"/>
      <c r="H2" s="37"/>
      <c r="I2" s="37"/>
      <c r="J2" s="37"/>
      <c r="K2" s="37"/>
      <c r="L2" s="37"/>
      <c r="M2" s="37"/>
      <c r="N2" s="37"/>
      <c r="O2" s="37"/>
      <c r="P2" s="37"/>
      <c r="Q2" s="37"/>
      <c r="R2" s="1"/>
      <c r="S2" s="1"/>
      <c r="T2" s="1"/>
      <c r="U2" s="1"/>
      <c r="V2" s="1"/>
      <c r="W2" s="1"/>
      <c r="X2" s="1"/>
      <c r="Y2" s="1"/>
      <c r="Z2" s="1"/>
    </row>
    <row r="3" spans="1:26" ht="14.25" customHeight="1">
      <c r="A3" s="37"/>
      <c r="B3" s="37"/>
      <c r="C3" s="37"/>
      <c r="D3" s="37"/>
      <c r="E3" s="37"/>
      <c r="F3" s="37"/>
      <c r="G3" s="37"/>
      <c r="H3" s="37"/>
      <c r="I3" s="37"/>
      <c r="J3" s="37"/>
      <c r="K3" s="37"/>
      <c r="L3" s="37"/>
      <c r="M3" s="37"/>
      <c r="N3" s="37"/>
      <c r="O3" s="37"/>
      <c r="P3" s="37"/>
      <c r="Q3" s="37"/>
      <c r="R3" s="1"/>
      <c r="S3" s="1"/>
      <c r="T3" s="1"/>
      <c r="U3" s="1"/>
      <c r="V3" s="1"/>
      <c r="W3" s="1"/>
      <c r="X3" s="1"/>
      <c r="Y3" s="1"/>
      <c r="Z3" s="1"/>
    </row>
    <row r="4" spans="1:26" ht="14.25" customHeight="1">
      <c r="A4" s="37"/>
      <c r="B4" s="37"/>
      <c r="C4" s="37"/>
      <c r="D4" s="37"/>
      <c r="E4" s="37"/>
      <c r="F4" s="37"/>
      <c r="G4" s="37"/>
      <c r="H4" s="37"/>
      <c r="I4" s="37"/>
      <c r="J4" s="37"/>
      <c r="K4" s="37"/>
      <c r="L4" s="37"/>
      <c r="M4" s="37"/>
      <c r="N4" s="37"/>
      <c r="O4" s="37"/>
      <c r="P4" s="37"/>
      <c r="Q4" s="37"/>
      <c r="R4" s="1"/>
      <c r="S4" s="1"/>
      <c r="T4" s="1"/>
      <c r="U4" s="1"/>
      <c r="V4" s="1"/>
      <c r="W4" s="1"/>
      <c r="X4" s="1"/>
      <c r="Y4" s="1"/>
      <c r="Z4" s="1"/>
    </row>
    <row r="5" spans="1:26" ht="14.25" customHeight="1">
      <c r="A5" s="37"/>
      <c r="B5" s="37"/>
      <c r="C5" s="37"/>
      <c r="D5" s="37"/>
      <c r="E5" s="37"/>
      <c r="F5" s="37"/>
      <c r="G5" s="37"/>
      <c r="H5" s="37"/>
      <c r="I5" s="37"/>
      <c r="J5" s="37"/>
      <c r="K5" s="37"/>
      <c r="L5" s="37"/>
      <c r="M5" s="37"/>
      <c r="N5" s="37"/>
      <c r="O5" s="37"/>
      <c r="P5" s="37"/>
      <c r="Q5" s="37"/>
      <c r="R5" s="1"/>
      <c r="S5" s="1"/>
      <c r="T5" s="1"/>
      <c r="U5" s="1"/>
      <c r="V5" s="1"/>
      <c r="W5" s="1"/>
      <c r="X5" s="1"/>
      <c r="Y5" s="1"/>
      <c r="Z5" s="1"/>
    </row>
    <row r="6" spans="1:26" ht="14.25" customHeight="1">
      <c r="A6" s="37"/>
      <c r="B6" s="37"/>
      <c r="C6" s="175" t="s">
        <v>221</v>
      </c>
      <c r="D6" s="166"/>
      <c r="E6" s="166"/>
      <c r="F6" s="166"/>
      <c r="G6" s="166"/>
      <c r="H6" s="166"/>
      <c r="I6" s="166"/>
      <c r="J6" s="166"/>
      <c r="K6" s="166"/>
      <c r="L6" s="166"/>
      <c r="M6" s="166"/>
      <c r="N6" s="166"/>
      <c r="O6" s="166"/>
      <c r="P6" s="167"/>
      <c r="Q6" s="121"/>
      <c r="R6" s="1"/>
      <c r="S6" s="1"/>
      <c r="T6" s="1"/>
      <c r="U6" s="1"/>
      <c r="V6" s="1"/>
      <c r="W6" s="1"/>
      <c r="X6" s="1"/>
      <c r="Y6" s="1"/>
      <c r="Z6" s="1"/>
    </row>
    <row r="7" spans="1:26" ht="14.25" customHeight="1">
      <c r="A7" s="37"/>
      <c r="B7" s="37"/>
      <c r="C7" s="176" t="s">
        <v>1</v>
      </c>
      <c r="D7" s="166"/>
      <c r="E7" s="166"/>
      <c r="F7" s="166"/>
      <c r="G7" s="166"/>
      <c r="H7" s="166"/>
      <c r="I7" s="166"/>
      <c r="J7" s="166"/>
      <c r="K7" s="166"/>
      <c r="L7" s="166"/>
      <c r="M7" s="166"/>
      <c r="N7" s="166"/>
      <c r="O7" s="166"/>
      <c r="P7" s="167"/>
      <c r="Q7" s="122"/>
      <c r="R7" s="1"/>
      <c r="S7" s="1"/>
      <c r="T7" s="1"/>
      <c r="U7" s="1"/>
      <c r="V7" s="1"/>
      <c r="W7" s="1"/>
      <c r="X7" s="1"/>
      <c r="Y7" s="1"/>
      <c r="Z7" s="1"/>
    </row>
    <row r="8" spans="1:26" ht="14.25" customHeight="1">
      <c r="A8" s="37"/>
      <c r="B8" s="37"/>
      <c r="C8" s="37"/>
      <c r="D8" s="37"/>
      <c r="E8" s="37"/>
      <c r="F8" s="37"/>
      <c r="G8" s="37"/>
      <c r="H8" s="37"/>
      <c r="I8" s="37"/>
      <c r="J8" s="37"/>
      <c r="K8" s="37"/>
      <c r="L8" s="37"/>
      <c r="M8" s="37"/>
      <c r="N8" s="37"/>
      <c r="O8" s="37"/>
      <c r="P8" s="37"/>
      <c r="Q8" s="37"/>
      <c r="R8" s="1"/>
      <c r="S8" s="1"/>
      <c r="T8" s="1"/>
      <c r="U8" s="1"/>
      <c r="V8" s="1"/>
      <c r="W8" s="1"/>
      <c r="X8" s="1"/>
      <c r="Y8" s="1"/>
      <c r="Z8" s="1"/>
    </row>
    <row r="9" spans="1:26" ht="52.5" customHeight="1">
      <c r="A9" s="134" t="s">
        <v>2</v>
      </c>
      <c r="B9" s="134"/>
      <c r="C9" s="109"/>
      <c r="D9" s="109" t="s">
        <v>3</v>
      </c>
      <c r="E9" s="248" t="s">
        <v>3</v>
      </c>
      <c r="F9" s="166"/>
      <c r="G9" s="166"/>
      <c r="H9" s="166"/>
      <c r="I9" s="166"/>
      <c r="J9" s="166"/>
      <c r="K9" s="166"/>
      <c r="L9" s="166"/>
      <c r="M9" s="167"/>
      <c r="N9" s="4"/>
      <c r="O9" s="4"/>
      <c r="P9" s="4"/>
      <c r="Q9" s="4"/>
      <c r="R9" s="2"/>
      <c r="S9" s="2"/>
      <c r="T9" s="2"/>
      <c r="U9" s="2"/>
      <c r="V9" s="2"/>
      <c r="W9" s="2"/>
      <c r="X9" s="2"/>
      <c r="Y9" s="2"/>
      <c r="Z9" s="2"/>
    </row>
    <row r="10" spans="1:26" ht="24" customHeight="1">
      <c r="A10" s="249" t="s">
        <v>4</v>
      </c>
      <c r="B10" s="166"/>
      <c r="C10" s="166"/>
      <c r="D10" s="167"/>
      <c r="E10" s="248"/>
      <c r="F10" s="166"/>
      <c r="G10" s="166"/>
      <c r="H10" s="166"/>
      <c r="I10" s="166"/>
      <c r="J10" s="166"/>
      <c r="K10" s="166"/>
      <c r="L10" s="166"/>
      <c r="M10" s="167"/>
      <c r="N10" s="4"/>
      <c r="O10" s="4"/>
      <c r="P10" s="4"/>
      <c r="Q10" s="4"/>
      <c r="R10" s="2"/>
      <c r="S10" s="2"/>
      <c r="T10" s="2"/>
      <c r="U10" s="2"/>
      <c r="V10" s="2"/>
      <c r="W10" s="2"/>
      <c r="X10" s="2"/>
      <c r="Y10" s="2"/>
      <c r="Z10" s="2"/>
    </row>
    <row r="11" spans="1:26" ht="14.25" customHeight="1">
      <c r="A11" s="3"/>
      <c r="B11" s="74"/>
      <c r="C11" s="74"/>
      <c r="D11" s="74"/>
      <c r="E11" s="4"/>
      <c r="F11" s="4"/>
      <c r="G11" s="4"/>
      <c r="H11" s="4"/>
      <c r="I11" s="4"/>
      <c r="J11" s="4"/>
      <c r="K11" s="4"/>
      <c r="L11" s="4"/>
      <c r="M11" s="3"/>
      <c r="N11" s="4"/>
      <c r="O11" s="4"/>
      <c r="P11" s="4"/>
      <c r="Q11" s="4"/>
      <c r="R11" s="2"/>
      <c r="S11" s="2"/>
      <c r="T11" s="2"/>
      <c r="U11" s="2"/>
      <c r="V11" s="2"/>
      <c r="W11" s="2"/>
      <c r="X11" s="2"/>
      <c r="Y11" s="2"/>
      <c r="Z11" s="2"/>
    </row>
    <row r="12" spans="1:26" ht="14.25" customHeight="1">
      <c r="A12" s="3"/>
      <c r="B12" s="3"/>
      <c r="C12" s="4"/>
      <c r="D12" s="4"/>
      <c r="E12" s="4"/>
      <c r="F12" s="4"/>
      <c r="G12" s="4"/>
      <c r="H12" s="4"/>
      <c r="I12" s="4"/>
      <c r="J12" s="4"/>
      <c r="K12" s="4"/>
      <c r="L12" s="4"/>
      <c r="M12" s="185" t="s">
        <v>226</v>
      </c>
      <c r="N12" s="186"/>
      <c r="O12" s="186"/>
      <c r="P12" s="186"/>
      <c r="Q12" s="187"/>
      <c r="R12" s="2"/>
      <c r="S12" s="2"/>
      <c r="T12" s="2"/>
      <c r="U12" s="2"/>
      <c r="V12" s="2"/>
      <c r="W12" s="2"/>
      <c r="X12" s="2"/>
      <c r="Y12" s="2"/>
      <c r="Z12" s="2"/>
    </row>
    <row r="13" spans="1:26" ht="14.25" customHeight="1">
      <c r="A13" s="4"/>
      <c r="B13" s="4"/>
      <c r="C13" s="4"/>
      <c r="D13" s="4"/>
      <c r="E13" s="4"/>
      <c r="F13" s="4"/>
      <c r="G13" s="4"/>
      <c r="H13" s="4"/>
      <c r="I13" s="4"/>
      <c r="J13" s="4"/>
      <c r="K13" s="4"/>
      <c r="L13" s="4"/>
      <c r="M13" s="188"/>
      <c r="N13" s="189"/>
      <c r="O13" s="189"/>
      <c r="P13" s="189"/>
      <c r="Q13" s="190"/>
      <c r="R13" s="2"/>
      <c r="S13" s="2"/>
      <c r="T13" s="2"/>
      <c r="U13" s="2"/>
      <c r="V13" s="2"/>
      <c r="W13" s="2"/>
      <c r="X13" s="2"/>
      <c r="Y13" s="2"/>
      <c r="Z13" s="2"/>
    </row>
    <row r="14" spans="1:26" ht="14.25" customHeight="1">
      <c r="A14" s="4"/>
      <c r="B14" s="4"/>
      <c r="C14" s="4"/>
      <c r="D14" s="214"/>
      <c r="E14" s="166"/>
      <c r="F14" s="166"/>
      <c r="G14" s="166"/>
      <c r="H14" s="166"/>
      <c r="I14" s="166"/>
      <c r="J14" s="166"/>
      <c r="K14" s="166"/>
      <c r="L14" s="166"/>
      <c r="M14" s="166"/>
      <c r="N14" s="167"/>
      <c r="O14" s="3"/>
      <c r="P14" s="4"/>
      <c r="Q14" s="4"/>
      <c r="R14" s="2"/>
      <c r="S14" s="2"/>
      <c r="T14" s="2"/>
      <c r="U14" s="2"/>
      <c r="V14" s="2"/>
      <c r="W14" s="2"/>
      <c r="X14" s="2"/>
      <c r="Y14" s="2"/>
      <c r="Z14" s="2"/>
    </row>
    <row r="15" spans="1:26" ht="14.25" customHeight="1">
      <c r="A15" s="4"/>
      <c r="B15" s="4"/>
      <c r="C15" s="105"/>
      <c r="D15" s="4"/>
      <c r="E15" s="4"/>
      <c r="F15" s="4"/>
      <c r="G15" s="4"/>
      <c r="H15" s="106"/>
      <c r="I15" s="106"/>
      <c r="J15" s="106"/>
      <c r="K15" s="106"/>
      <c r="L15" s="106"/>
      <c r="M15" s="106"/>
      <c r="N15" s="106"/>
      <c r="O15" s="106"/>
      <c r="P15" s="106"/>
      <c r="Q15" s="106"/>
      <c r="R15" s="2"/>
      <c r="S15" s="2"/>
      <c r="T15" s="2"/>
      <c r="U15" s="2"/>
      <c r="V15" s="2"/>
      <c r="W15" s="2"/>
      <c r="X15" s="2"/>
      <c r="Y15" s="2"/>
      <c r="Z15" s="2"/>
    </row>
    <row r="16" spans="1:26" ht="14.25" customHeight="1">
      <c r="A16" s="4"/>
      <c r="B16" s="4"/>
      <c r="C16" s="107"/>
      <c r="D16" s="107"/>
      <c r="E16" s="107"/>
      <c r="F16" s="107"/>
      <c r="G16" s="107"/>
      <c r="H16" s="107"/>
      <c r="I16" s="107"/>
      <c r="J16" s="107"/>
      <c r="K16" s="107"/>
      <c r="L16" s="107"/>
      <c r="M16" s="107"/>
      <c r="N16" s="107"/>
      <c r="O16" s="107"/>
      <c r="P16" s="107"/>
      <c r="Q16" s="107"/>
      <c r="R16" s="2"/>
      <c r="S16" s="2"/>
      <c r="T16" s="2"/>
      <c r="U16" s="2"/>
      <c r="V16" s="2"/>
      <c r="W16" s="2"/>
      <c r="X16" s="2"/>
      <c r="Y16" s="2"/>
      <c r="Z16" s="2"/>
    </row>
    <row r="17" spans="1:26" ht="14.25" customHeight="1">
      <c r="A17" s="4"/>
      <c r="B17" s="4"/>
      <c r="C17" s="3"/>
      <c r="D17" s="192" t="s">
        <v>227</v>
      </c>
      <c r="E17" s="186"/>
      <c r="F17" s="186"/>
      <c r="G17" s="186"/>
      <c r="H17" s="186"/>
      <c r="I17" s="186"/>
      <c r="J17" s="186"/>
      <c r="K17" s="186"/>
      <c r="L17" s="186"/>
      <c r="M17" s="186"/>
      <c r="N17" s="187"/>
      <c r="O17" s="3"/>
      <c r="P17" s="4"/>
      <c r="Q17" s="4"/>
      <c r="R17" s="2"/>
      <c r="S17" s="2"/>
      <c r="T17" s="2"/>
      <c r="U17" s="2"/>
      <c r="V17" s="2"/>
      <c r="W17" s="2"/>
      <c r="X17" s="2"/>
      <c r="Y17" s="2"/>
      <c r="Z17" s="2"/>
    </row>
    <row r="18" spans="1:26" ht="14.25" customHeight="1">
      <c r="A18" s="4"/>
      <c r="B18" s="4"/>
      <c r="C18" s="48"/>
      <c r="D18" s="188"/>
      <c r="E18" s="189"/>
      <c r="F18" s="189"/>
      <c r="G18" s="189"/>
      <c r="H18" s="189"/>
      <c r="I18" s="189"/>
      <c r="J18" s="189"/>
      <c r="K18" s="189"/>
      <c r="L18" s="189"/>
      <c r="M18" s="189"/>
      <c r="N18" s="190"/>
      <c r="O18" s="3"/>
      <c r="P18" s="49"/>
      <c r="Q18" s="49"/>
      <c r="R18" s="2"/>
      <c r="S18" s="2"/>
      <c r="T18" s="2"/>
      <c r="U18" s="2"/>
      <c r="V18" s="2"/>
      <c r="W18" s="2"/>
      <c r="X18" s="2"/>
      <c r="Y18" s="2"/>
      <c r="Z18" s="2"/>
    </row>
    <row r="19" spans="1:26" ht="14.25" customHeight="1">
      <c r="A19" s="4"/>
      <c r="B19" s="4"/>
      <c r="C19" s="48"/>
      <c r="D19" s="193" t="s">
        <v>223</v>
      </c>
      <c r="E19" s="166"/>
      <c r="F19" s="166"/>
      <c r="G19" s="166"/>
      <c r="H19" s="166"/>
      <c r="I19" s="166"/>
      <c r="J19" s="166"/>
      <c r="K19" s="166"/>
      <c r="L19" s="166"/>
      <c r="M19" s="166"/>
      <c r="N19" s="167"/>
      <c r="O19" s="4"/>
      <c r="P19" s="49"/>
      <c r="Q19" s="49"/>
      <c r="R19" s="2"/>
      <c r="S19" s="2"/>
      <c r="T19" s="2"/>
      <c r="U19" s="2"/>
      <c r="V19" s="2"/>
      <c r="W19" s="2"/>
      <c r="X19" s="2"/>
      <c r="Y19" s="2"/>
      <c r="Z19" s="2"/>
    </row>
    <row r="20" spans="1:26" ht="14.25" customHeight="1">
      <c r="A20" s="4"/>
      <c r="B20" s="4"/>
      <c r="C20" s="48"/>
      <c r="D20" s="108"/>
      <c r="E20" s="108"/>
      <c r="F20" s="108"/>
      <c r="G20" s="108"/>
      <c r="H20" s="108"/>
      <c r="I20" s="108"/>
      <c r="J20" s="108"/>
      <c r="K20" s="50"/>
      <c r="L20" s="50"/>
      <c r="M20" s="50"/>
      <c r="N20" s="50"/>
      <c r="O20" s="50"/>
      <c r="P20" s="50"/>
      <c r="Q20" s="50"/>
      <c r="R20" s="2"/>
      <c r="S20" s="2"/>
      <c r="T20" s="2"/>
      <c r="U20" s="2"/>
      <c r="V20" s="2"/>
      <c r="W20" s="2"/>
      <c r="X20" s="2"/>
      <c r="Y20" s="2"/>
      <c r="Z20" s="2"/>
    </row>
    <row r="21" spans="1:26" ht="14.25" customHeight="1">
      <c r="A21" s="4"/>
      <c r="B21" s="4"/>
      <c r="C21" s="48"/>
      <c r="D21" s="4"/>
      <c r="E21" s="109"/>
      <c r="F21" s="109"/>
      <c r="G21" s="4"/>
      <c r="H21" s="134" t="s">
        <v>192</v>
      </c>
      <c r="I21" s="134"/>
      <c r="J21" s="134"/>
      <c r="K21" s="134" t="s">
        <v>193</v>
      </c>
      <c r="L21" s="134"/>
      <c r="M21" s="134"/>
      <c r="N21" s="134"/>
      <c r="O21" s="108"/>
      <c r="P21" s="50"/>
      <c r="Q21" s="50"/>
      <c r="R21" s="2"/>
      <c r="S21" s="2"/>
      <c r="T21" s="2"/>
      <c r="U21" s="2"/>
      <c r="V21" s="2"/>
      <c r="W21" s="2"/>
      <c r="X21" s="2"/>
      <c r="Y21" s="2"/>
      <c r="Z21" s="2"/>
    </row>
    <row r="22" spans="1:26" ht="14.25" customHeight="1">
      <c r="A22" s="4"/>
      <c r="B22" s="4"/>
      <c r="C22" s="3"/>
      <c r="D22" s="216" t="s">
        <v>228</v>
      </c>
      <c r="E22" s="217"/>
      <c r="F22" s="182"/>
      <c r="G22" s="218" t="e">
        <f>#REF!</f>
        <v>#REF!</v>
      </c>
      <c r="H22" s="217"/>
      <c r="I22" s="182"/>
      <c r="J22" s="250" t="e">
        <f>(1+G22)^(1/12)-1</f>
        <v>#REF!</v>
      </c>
      <c r="K22" s="217"/>
      <c r="L22" s="182"/>
      <c r="M22" s="251" t="s">
        <v>229</v>
      </c>
      <c r="N22" s="161">
        <f>N23/12</f>
        <v>2</v>
      </c>
      <c r="O22" s="108"/>
      <c r="P22" s="4"/>
      <c r="Q22" s="4"/>
      <c r="R22" s="2"/>
      <c r="S22" s="2"/>
      <c r="T22" s="2"/>
      <c r="U22" s="2"/>
      <c r="V22" s="2"/>
      <c r="W22" s="2"/>
      <c r="X22" s="2"/>
      <c r="Y22" s="2"/>
      <c r="Z22" s="2"/>
    </row>
    <row r="23" spans="1:26" ht="14.25" customHeight="1">
      <c r="A23" s="4"/>
      <c r="B23" s="4"/>
      <c r="C23" s="74"/>
      <c r="D23" s="216" t="s">
        <v>230</v>
      </c>
      <c r="E23" s="217"/>
      <c r="F23" s="182"/>
      <c r="G23" s="222" t="e">
        <f>J23*12</f>
        <v>#REF!</v>
      </c>
      <c r="H23" s="217"/>
      <c r="I23" s="182"/>
      <c r="J23" s="222" t="e">
        <f>-PMT(J22,N23,E28,0)</f>
        <v>#REF!</v>
      </c>
      <c r="K23" s="217"/>
      <c r="L23" s="182"/>
      <c r="M23" s="252"/>
      <c r="N23" s="162">
        <v>24</v>
      </c>
      <c r="O23" s="49"/>
      <c r="P23" s="49"/>
      <c r="Q23" s="49"/>
      <c r="R23" s="2"/>
      <c r="S23" s="2"/>
      <c r="T23" s="2"/>
      <c r="U23" s="2"/>
      <c r="V23" s="2"/>
      <c r="W23" s="2"/>
      <c r="X23" s="2"/>
      <c r="Y23" s="2"/>
      <c r="Z23" s="2"/>
    </row>
    <row r="24" spans="1:26" ht="14.25" customHeight="1">
      <c r="A24" s="4"/>
      <c r="B24" s="4"/>
      <c r="C24" s="74"/>
      <c r="D24" s="111"/>
      <c r="E24" s="111"/>
      <c r="F24" s="111"/>
      <c r="G24" s="163"/>
      <c r="H24" s="163"/>
      <c r="I24" s="163"/>
      <c r="J24" s="163"/>
      <c r="K24" s="163"/>
      <c r="L24" s="163"/>
      <c r="M24" s="164"/>
      <c r="N24" s="163"/>
      <c r="O24" s="49"/>
      <c r="P24" s="49"/>
      <c r="Q24" s="49"/>
      <c r="R24" s="2"/>
      <c r="S24" s="2"/>
      <c r="T24" s="2"/>
      <c r="U24" s="2"/>
      <c r="V24" s="2"/>
      <c r="W24" s="2"/>
      <c r="X24" s="2"/>
      <c r="Y24" s="2"/>
      <c r="Z24" s="2"/>
    </row>
    <row r="25" spans="1:26" ht="14.25" customHeight="1">
      <c r="A25" s="4"/>
      <c r="B25" s="4"/>
      <c r="C25" s="74"/>
      <c r="D25" s="109"/>
      <c r="E25" s="2"/>
      <c r="F25" s="123"/>
      <c r="G25" s="123"/>
      <c r="H25" s="123"/>
      <c r="I25" s="123"/>
      <c r="J25" s="123"/>
      <c r="K25" s="123"/>
      <c r="L25" s="123"/>
      <c r="M25" s="123"/>
      <c r="N25" s="124"/>
      <c r="O25" s="124"/>
      <c r="P25" s="49"/>
      <c r="Q25" s="49"/>
      <c r="R25" s="2"/>
      <c r="S25" s="2"/>
      <c r="T25" s="2"/>
      <c r="U25" s="2"/>
      <c r="V25" s="2"/>
      <c r="W25" s="2"/>
      <c r="X25" s="2"/>
      <c r="Y25" s="2"/>
      <c r="Z25" s="2"/>
    </row>
    <row r="26" spans="1:26" ht="14.25" customHeight="1">
      <c r="A26" s="4"/>
      <c r="B26" s="4"/>
      <c r="C26" s="74"/>
      <c r="D26" s="109"/>
      <c r="E26" s="2"/>
      <c r="F26" s="2"/>
      <c r="G26" s="2"/>
      <c r="H26" s="2"/>
      <c r="I26" s="2"/>
      <c r="J26" s="2"/>
      <c r="K26" s="49"/>
      <c r="L26" s="49"/>
      <c r="M26" s="49"/>
      <c r="N26" s="49"/>
      <c r="O26" s="49"/>
      <c r="P26" s="49"/>
      <c r="Q26" s="49"/>
      <c r="R26" s="2"/>
      <c r="S26" s="2"/>
      <c r="T26" s="2"/>
      <c r="U26" s="2"/>
      <c r="V26" s="2"/>
      <c r="W26" s="2"/>
      <c r="X26" s="2"/>
      <c r="Y26" s="2"/>
      <c r="Z26" s="2"/>
    </row>
    <row r="27" spans="1:26" ht="14.25" customHeight="1">
      <c r="A27" s="4"/>
      <c r="B27" s="4"/>
      <c r="C27" s="111"/>
      <c r="D27" s="125" t="s">
        <v>168</v>
      </c>
      <c r="E27" s="191" t="s">
        <v>169</v>
      </c>
      <c r="F27" s="182"/>
      <c r="G27" s="191" t="s">
        <v>171</v>
      </c>
      <c r="H27" s="182"/>
      <c r="I27" s="191" t="s">
        <v>199</v>
      </c>
      <c r="J27" s="182"/>
      <c r="K27" s="191" t="s">
        <v>225</v>
      </c>
      <c r="L27" s="182"/>
      <c r="M27" s="191" t="s">
        <v>172</v>
      </c>
      <c r="N27" s="182"/>
      <c r="O27" s="49"/>
      <c r="P27" s="49"/>
      <c r="Q27" s="49"/>
      <c r="R27" s="2"/>
      <c r="S27" s="2"/>
      <c r="T27" s="2"/>
      <c r="U27" s="2"/>
      <c r="V27" s="2"/>
      <c r="W27" s="2"/>
      <c r="X27" s="2"/>
      <c r="Y27" s="2"/>
      <c r="Z27" s="2"/>
    </row>
    <row r="28" spans="1:26" ht="14.25" customHeight="1">
      <c r="A28" s="4"/>
      <c r="B28" s="4"/>
      <c r="C28" s="115">
        <v>44562</v>
      </c>
      <c r="D28" s="125">
        <v>1</v>
      </c>
      <c r="E28" s="208" t="e">
        <f>'Formato 2 - CRI REAL'!N36</f>
        <v>#REF!</v>
      </c>
      <c r="F28" s="182"/>
      <c r="G28" s="181" t="e">
        <f t="shared" ref="G28:G51" si="0">E28*$J$22</f>
        <v>#REF!</v>
      </c>
      <c r="H28" s="182"/>
      <c r="I28" s="181" t="e">
        <f t="shared" ref="I28:I51" si="1">K28-G28</f>
        <v>#REF!</v>
      </c>
      <c r="J28" s="182"/>
      <c r="K28" s="181" t="e">
        <f t="shared" ref="K28:K51" si="2">IF(D28&lt;=$N$23,$J$23,0)</f>
        <v>#REF!</v>
      </c>
      <c r="L28" s="182"/>
      <c r="M28" s="181" t="e">
        <f t="shared" ref="M28:M51" si="3">E28-I28</f>
        <v>#REF!</v>
      </c>
      <c r="N28" s="182"/>
      <c r="O28" s="49"/>
      <c r="P28" s="49"/>
      <c r="Q28" s="49"/>
      <c r="R28" s="2"/>
      <c r="S28" s="2"/>
      <c r="T28" s="2"/>
      <c r="U28" s="2"/>
      <c r="V28" s="2"/>
      <c r="W28" s="2"/>
      <c r="X28" s="2"/>
      <c r="Y28" s="2"/>
      <c r="Z28" s="2"/>
    </row>
    <row r="29" spans="1:26" ht="14.25" customHeight="1">
      <c r="A29" s="4"/>
      <c r="B29" s="4"/>
      <c r="C29" s="115">
        <v>44593</v>
      </c>
      <c r="D29" s="125">
        <v>2</v>
      </c>
      <c r="E29" s="208" t="e">
        <f t="shared" ref="E29:E51" si="4">M28</f>
        <v>#REF!</v>
      </c>
      <c r="F29" s="182"/>
      <c r="G29" s="181" t="e">
        <f t="shared" si="0"/>
        <v>#REF!</v>
      </c>
      <c r="H29" s="182"/>
      <c r="I29" s="181" t="e">
        <f t="shared" si="1"/>
        <v>#REF!</v>
      </c>
      <c r="J29" s="182"/>
      <c r="K29" s="181" t="e">
        <f t="shared" si="2"/>
        <v>#REF!</v>
      </c>
      <c r="L29" s="182"/>
      <c r="M29" s="181" t="e">
        <f t="shared" si="3"/>
        <v>#REF!</v>
      </c>
      <c r="N29" s="182"/>
      <c r="O29" s="49"/>
      <c r="P29" s="49"/>
      <c r="Q29" s="49"/>
      <c r="R29" s="2"/>
      <c r="S29" s="2"/>
      <c r="T29" s="2"/>
      <c r="U29" s="2"/>
      <c r="V29" s="2"/>
      <c r="W29" s="2"/>
      <c r="X29" s="2"/>
      <c r="Y29" s="2"/>
      <c r="Z29" s="2"/>
    </row>
    <row r="30" spans="1:26" ht="14.25" customHeight="1">
      <c r="A30" s="4"/>
      <c r="B30" s="4"/>
      <c r="C30" s="115">
        <v>44621</v>
      </c>
      <c r="D30" s="125">
        <v>3</v>
      </c>
      <c r="E30" s="208" t="e">
        <f t="shared" si="4"/>
        <v>#REF!</v>
      </c>
      <c r="F30" s="182"/>
      <c r="G30" s="181" t="e">
        <f t="shared" si="0"/>
        <v>#REF!</v>
      </c>
      <c r="H30" s="182"/>
      <c r="I30" s="181" t="e">
        <f t="shared" si="1"/>
        <v>#REF!</v>
      </c>
      <c r="J30" s="182"/>
      <c r="K30" s="181" t="e">
        <f t="shared" si="2"/>
        <v>#REF!</v>
      </c>
      <c r="L30" s="182"/>
      <c r="M30" s="181" t="e">
        <f t="shared" si="3"/>
        <v>#REF!</v>
      </c>
      <c r="N30" s="182"/>
      <c r="O30" s="49"/>
      <c r="P30" s="49"/>
      <c r="Q30" s="49"/>
      <c r="R30" s="2"/>
      <c r="S30" s="2"/>
      <c r="T30" s="2"/>
      <c r="U30" s="2"/>
      <c r="V30" s="2"/>
      <c r="W30" s="2"/>
      <c r="X30" s="2"/>
      <c r="Y30" s="2"/>
      <c r="Z30" s="2"/>
    </row>
    <row r="31" spans="1:26" ht="14.25" customHeight="1">
      <c r="A31" s="4"/>
      <c r="B31" s="4"/>
      <c r="C31" s="115">
        <v>44652</v>
      </c>
      <c r="D31" s="125">
        <v>4</v>
      </c>
      <c r="E31" s="208" t="e">
        <f t="shared" si="4"/>
        <v>#REF!</v>
      </c>
      <c r="F31" s="182"/>
      <c r="G31" s="181" t="e">
        <f t="shared" si="0"/>
        <v>#REF!</v>
      </c>
      <c r="H31" s="182"/>
      <c r="I31" s="181" t="e">
        <f t="shared" si="1"/>
        <v>#REF!</v>
      </c>
      <c r="J31" s="182"/>
      <c r="K31" s="181" t="e">
        <f t="shared" si="2"/>
        <v>#REF!</v>
      </c>
      <c r="L31" s="182"/>
      <c r="M31" s="181" t="e">
        <f t="shared" si="3"/>
        <v>#REF!</v>
      </c>
      <c r="N31" s="182"/>
      <c r="O31" s="49"/>
      <c r="P31" s="49"/>
      <c r="Q31" s="49"/>
      <c r="R31" s="2"/>
      <c r="S31" s="2"/>
      <c r="T31" s="2"/>
      <c r="U31" s="2"/>
      <c r="V31" s="2"/>
      <c r="W31" s="2"/>
      <c r="X31" s="2"/>
      <c r="Y31" s="2"/>
      <c r="Z31" s="2"/>
    </row>
    <row r="32" spans="1:26" ht="14.25" customHeight="1">
      <c r="A32" s="4"/>
      <c r="B32" s="4"/>
      <c r="C32" s="115">
        <v>44682</v>
      </c>
      <c r="D32" s="125">
        <v>5</v>
      </c>
      <c r="E32" s="208" t="e">
        <f t="shared" si="4"/>
        <v>#REF!</v>
      </c>
      <c r="F32" s="182"/>
      <c r="G32" s="181" t="e">
        <f t="shared" si="0"/>
        <v>#REF!</v>
      </c>
      <c r="H32" s="182"/>
      <c r="I32" s="181" t="e">
        <f t="shared" si="1"/>
        <v>#REF!</v>
      </c>
      <c r="J32" s="182"/>
      <c r="K32" s="181" t="e">
        <f t="shared" si="2"/>
        <v>#REF!</v>
      </c>
      <c r="L32" s="182"/>
      <c r="M32" s="181" t="e">
        <f t="shared" si="3"/>
        <v>#REF!</v>
      </c>
      <c r="N32" s="182"/>
      <c r="O32" s="49"/>
      <c r="P32" s="49"/>
      <c r="Q32" s="49"/>
      <c r="R32" s="2"/>
      <c r="S32" s="2"/>
      <c r="T32" s="2"/>
      <c r="U32" s="2"/>
      <c r="V32" s="2"/>
      <c r="W32" s="2"/>
      <c r="X32" s="2"/>
      <c r="Y32" s="2"/>
      <c r="Z32" s="2"/>
    </row>
    <row r="33" spans="1:26" ht="14.25" customHeight="1">
      <c r="A33" s="4"/>
      <c r="B33" s="4"/>
      <c r="C33" s="115">
        <v>44713</v>
      </c>
      <c r="D33" s="125">
        <v>6</v>
      </c>
      <c r="E33" s="208" t="e">
        <f t="shared" si="4"/>
        <v>#REF!</v>
      </c>
      <c r="F33" s="182"/>
      <c r="G33" s="181" t="e">
        <f t="shared" si="0"/>
        <v>#REF!</v>
      </c>
      <c r="H33" s="182"/>
      <c r="I33" s="181" t="e">
        <f t="shared" si="1"/>
        <v>#REF!</v>
      </c>
      <c r="J33" s="182"/>
      <c r="K33" s="181" t="e">
        <f t="shared" si="2"/>
        <v>#REF!</v>
      </c>
      <c r="L33" s="182"/>
      <c r="M33" s="181" t="e">
        <f t="shared" si="3"/>
        <v>#REF!</v>
      </c>
      <c r="N33" s="182"/>
      <c r="O33" s="49"/>
      <c r="P33" s="49"/>
      <c r="Q33" s="49"/>
      <c r="R33" s="2"/>
      <c r="S33" s="2"/>
      <c r="T33" s="2"/>
      <c r="U33" s="2"/>
      <c r="V33" s="2"/>
      <c r="W33" s="2"/>
      <c r="X33" s="2"/>
      <c r="Y33" s="2"/>
      <c r="Z33" s="2"/>
    </row>
    <row r="34" spans="1:26" ht="14.25" customHeight="1">
      <c r="A34" s="4"/>
      <c r="B34" s="4"/>
      <c r="C34" s="115">
        <v>44743</v>
      </c>
      <c r="D34" s="125">
        <v>7</v>
      </c>
      <c r="E34" s="208" t="e">
        <f t="shared" si="4"/>
        <v>#REF!</v>
      </c>
      <c r="F34" s="182"/>
      <c r="G34" s="181" t="e">
        <f t="shared" si="0"/>
        <v>#REF!</v>
      </c>
      <c r="H34" s="182"/>
      <c r="I34" s="181" t="e">
        <f t="shared" si="1"/>
        <v>#REF!</v>
      </c>
      <c r="J34" s="182"/>
      <c r="K34" s="181" t="e">
        <f t="shared" si="2"/>
        <v>#REF!</v>
      </c>
      <c r="L34" s="182"/>
      <c r="M34" s="181" t="e">
        <f t="shared" si="3"/>
        <v>#REF!</v>
      </c>
      <c r="N34" s="182"/>
      <c r="O34" s="49"/>
      <c r="P34" s="49"/>
      <c r="Q34" s="49"/>
      <c r="R34" s="2"/>
      <c r="S34" s="2"/>
      <c r="T34" s="2"/>
      <c r="U34" s="2"/>
      <c r="V34" s="2"/>
      <c r="W34" s="2"/>
      <c r="X34" s="2"/>
      <c r="Y34" s="2"/>
      <c r="Z34" s="2"/>
    </row>
    <row r="35" spans="1:26" ht="14.25" customHeight="1">
      <c r="A35" s="4"/>
      <c r="B35" s="4"/>
      <c r="C35" s="115">
        <v>44774</v>
      </c>
      <c r="D35" s="125">
        <v>8</v>
      </c>
      <c r="E35" s="208" t="e">
        <f t="shared" si="4"/>
        <v>#REF!</v>
      </c>
      <c r="F35" s="182"/>
      <c r="G35" s="181" t="e">
        <f t="shared" si="0"/>
        <v>#REF!</v>
      </c>
      <c r="H35" s="182"/>
      <c r="I35" s="181" t="e">
        <f t="shared" si="1"/>
        <v>#REF!</v>
      </c>
      <c r="J35" s="182"/>
      <c r="K35" s="181" t="e">
        <f t="shared" si="2"/>
        <v>#REF!</v>
      </c>
      <c r="L35" s="182"/>
      <c r="M35" s="181" t="e">
        <f t="shared" si="3"/>
        <v>#REF!</v>
      </c>
      <c r="N35" s="182"/>
      <c r="O35" s="49"/>
      <c r="P35" s="49"/>
      <c r="Q35" s="49"/>
      <c r="R35" s="2"/>
      <c r="S35" s="2"/>
      <c r="T35" s="2"/>
      <c r="U35" s="2"/>
      <c r="V35" s="2"/>
      <c r="W35" s="2"/>
      <c r="X35" s="2"/>
      <c r="Y35" s="2"/>
      <c r="Z35" s="2"/>
    </row>
    <row r="36" spans="1:26" ht="14.25" customHeight="1">
      <c r="A36" s="4"/>
      <c r="B36" s="4"/>
      <c r="C36" s="115">
        <v>44805</v>
      </c>
      <c r="D36" s="125">
        <v>9</v>
      </c>
      <c r="E36" s="208" t="e">
        <f t="shared" si="4"/>
        <v>#REF!</v>
      </c>
      <c r="F36" s="182"/>
      <c r="G36" s="181" t="e">
        <f t="shared" si="0"/>
        <v>#REF!</v>
      </c>
      <c r="H36" s="182"/>
      <c r="I36" s="181" t="e">
        <f t="shared" si="1"/>
        <v>#REF!</v>
      </c>
      <c r="J36" s="182"/>
      <c r="K36" s="181" t="e">
        <f t="shared" si="2"/>
        <v>#REF!</v>
      </c>
      <c r="L36" s="182"/>
      <c r="M36" s="181" t="e">
        <f t="shared" si="3"/>
        <v>#REF!</v>
      </c>
      <c r="N36" s="182"/>
      <c r="O36" s="49"/>
      <c r="P36" s="49"/>
      <c r="Q36" s="49"/>
      <c r="R36" s="2"/>
      <c r="S36" s="2"/>
      <c r="T36" s="2"/>
      <c r="U36" s="2"/>
      <c r="V36" s="2"/>
      <c r="W36" s="2"/>
      <c r="X36" s="2"/>
      <c r="Y36" s="2"/>
      <c r="Z36" s="2"/>
    </row>
    <row r="37" spans="1:26" ht="14.25" customHeight="1">
      <c r="A37" s="4"/>
      <c r="B37" s="4"/>
      <c r="C37" s="115">
        <v>44835</v>
      </c>
      <c r="D37" s="125">
        <v>10</v>
      </c>
      <c r="E37" s="208" t="e">
        <f t="shared" si="4"/>
        <v>#REF!</v>
      </c>
      <c r="F37" s="182"/>
      <c r="G37" s="181" t="e">
        <f t="shared" si="0"/>
        <v>#REF!</v>
      </c>
      <c r="H37" s="182"/>
      <c r="I37" s="181" t="e">
        <f t="shared" si="1"/>
        <v>#REF!</v>
      </c>
      <c r="J37" s="182"/>
      <c r="K37" s="181" t="e">
        <f t="shared" si="2"/>
        <v>#REF!</v>
      </c>
      <c r="L37" s="182"/>
      <c r="M37" s="181" t="e">
        <f t="shared" si="3"/>
        <v>#REF!</v>
      </c>
      <c r="N37" s="182"/>
      <c r="O37" s="49"/>
      <c r="P37" s="49"/>
      <c r="Q37" s="49"/>
      <c r="R37" s="2"/>
      <c r="S37" s="2"/>
      <c r="T37" s="2"/>
      <c r="U37" s="2"/>
      <c r="V37" s="2"/>
      <c r="W37" s="2"/>
      <c r="X37" s="2"/>
      <c r="Y37" s="2"/>
      <c r="Z37" s="2"/>
    </row>
    <row r="38" spans="1:26" ht="14.25" customHeight="1">
      <c r="A38" s="4"/>
      <c r="B38" s="4"/>
      <c r="C38" s="115">
        <v>44866</v>
      </c>
      <c r="D38" s="125">
        <v>11</v>
      </c>
      <c r="E38" s="208" t="e">
        <f t="shared" si="4"/>
        <v>#REF!</v>
      </c>
      <c r="F38" s="182"/>
      <c r="G38" s="181" t="e">
        <f t="shared" si="0"/>
        <v>#REF!</v>
      </c>
      <c r="H38" s="182"/>
      <c r="I38" s="181" t="e">
        <f t="shared" si="1"/>
        <v>#REF!</v>
      </c>
      <c r="J38" s="182"/>
      <c r="K38" s="181" t="e">
        <f t="shared" si="2"/>
        <v>#REF!</v>
      </c>
      <c r="L38" s="182"/>
      <c r="M38" s="181" t="e">
        <f t="shared" si="3"/>
        <v>#REF!</v>
      </c>
      <c r="N38" s="182"/>
      <c r="O38" s="49"/>
      <c r="P38" s="49"/>
      <c r="Q38" s="49"/>
      <c r="R38" s="2"/>
      <c r="S38" s="2"/>
      <c r="T38" s="2"/>
      <c r="U38" s="2"/>
      <c r="V38" s="2"/>
      <c r="W38" s="2"/>
      <c r="X38" s="2"/>
      <c r="Y38" s="2"/>
      <c r="Z38" s="2"/>
    </row>
    <row r="39" spans="1:26" ht="14.25" customHeight="1">
      <c r="A39" s="4"/>
      <c r="B39" s="4"/>
      <c r="C39" s="115">
        <v>44896</v>
      </c>
      <c r="D39" s="125">
        <v>12</v>
      </c>
      <c r="E39" s="208" t="e">
        <f t="shared" si="4"/>
        <v>#REF!</v>
      </c>
      <c r="F39" s="182"/>
      <c r="G39" s="181" t="e">
        <f t="shared" si="0"/>
        <v>#REF!</v>
      </c>
      <c r="H39" s="182"/>
      <c r="I39" s="181" t="e">
        <f t="shared" si="1"/>
        <v>#REF!</v>
      </c>
      <c r="J39" s="182"/>
      <c r="K39" s="181" t="e">
        <f t="shared" si="2"/>
        <v>#REF!</v>
      </c>
      <c r="L39" s="182"/>
      <c r="M39" s="181" t="e">
        <f t="shared" si="3"/>
        <v>#REF!</v>
      </c>
      <c r="N39" s="182"/>
      <c r="O39" s="49"/>
      <c r="P39" s="49"/>
      <c r="Q39" s="49"/>
      <c r="R39" s="2"/>
      <c r="S39" s="2"/>
      <c r="T39" s="2"/>
      <c r="U39" s="2"/>
      <c r="V39" s="2"/>
      <c r="W39" s="2"/>
      <c r="X39" s="2"/>
      <c r="Y39" s="2"/>
      <c r="Z39" s="2"/>
    </row>
    <row r="40" spans="1:26" ht="14.25" customHeight="1">
      <c r="A40" s="4"/>
      <c r="B40" s="4"/>
      <c r="C40" s="115">
        <v>44927</v>
      </c>
      <c r="D40" s="125">
        <v>13</v>
      </c>
      <c r="E40" s="208" t="e">
        <f t="shared" si="4"/>
        <v>#REF!</v>
      </c>
      <c r="F40" s="182"/>
      <c r="G40" s="181" t="e">
        <f t="shared" si="0"/>
        <v>#REF!</v>
      </c>
      <c r="H40" s="182"/>
      <c r="I40" s="181" t="e">
        <f t="shared" si="1"/>
        <v>#REF!</v>
      </c>
      <c r="J40" s="182"/>
      <c r="K40" s="181" t="e">
        <f t="shared" si="2"/>
        <v>#REF!</v>
      </c>
      <c r="L40" s="182"/>
      <c r="M40" s="181" t="e">
        <f t="shared" si="3"/>
        <v>#REF!</v>
      </c>
      <c r="N40" s="182"/>
      <c r="O40" s="49"/>
      <c r="P40" s="49"/>
      <c r="Q40" s="49"/>
      <c r="R40" s="2"/>
      <c r="S40" s="2"/>
      <c r="T40" s="2"/>
      <c r="U40" s="2"/>
      <c r="V40" s="2"/>
      <c r="W40" s="2"/>
      <c r="X40" s="2"/>
      <c r="Y40" s="2"/>
      <c r="Z40" s="2"/>
    </row>
    <row r="41" spans="1:26" ht="14.25" customHeight="1">
      <c r="A41" s="4"/>
      <c r="B41" s="4"/>
      <c r="C41" s="115">
        <v>44958</v>
      </c>
      <c r="D41" s="125">
        <v>14</v>
      </c>
      <c r="E41" s="208" t="e">
        <f t="shared" si="4"/>
        <v>#REF!</v>
      </c>
      <c r="F41" s="182"/>
      <c r="G41" s="181" t="e">
        <f t="shared" si="0"/>
        <v>#REF!</v>
      </c>
      <c r="H41" s="182"/>
      <c r="I41" s="181" t="e">
        <f t="shared" si="1"/>
        <v>#REF!</v>
      </c>
      <c r="J41" s="182"/>
      <c r="K41" s="181" t="e">
        <f t="shared" si="2"/>
        <v>#REF!</v>
      </c>
      <c r="L41" s="182"/>
      <c r="M41" s="181" t="e">
        <f t="shared" si="3"/>
        <v>#REF!</v>
      </c>
      <c r="N41" s="182"/>
      <c r="O41" s="49"/>
      <c r="P41" s="49"/>
      <c r="Q41" s="49"/>
      <c r="R41" s="2"/>
      <c r="S41" s="2"/>
      <c r="T41" s="2"/>
      <c r="U41" s="2"/>
      <c r="V41" s="2"/>
      <c r="W41" s="2"/>
      <c r="X41" s="2"/>
      <c r="Y41" s="2"/>
      <c r="Z41" s="2"/>
    </row>
    <row r="42" spans="1:26" ht="14.25" customHeight="1">
      <c r="A42" s="4"/>
      <c r="B42" s="4"/>
      <c r="C42" s="115">
        <v>44986</v>
      </c>
      <c r="D42" s="125">
        <v>15</v>
      </c>
      <c r="E42" s="208" t="e">
        <f t="shared" si="4"/>
        <v>#REF!</v>
      </c>
      <c r="F42" s="182"/>
      <c r="G42" s="181" t="e">
        <f t="shared" si="0"/>
        <v>#REF!</v>
      </c>
      <c r="H42" s="182"/>
      <c r="I42" s="181" t="e">
        <f t="shared" si="1"/>
        <v>#REF!</v>
      </c>
      <c r="J42" s="182"/>
      <c r="K42" s="181" t="e">
        <f t="shared" si="2"/>
        <v>#REF!</v>
      </c>
      <c r="L42" s="182"/>
      <c r="M42" s="181" t="e">
        <f t="shared" si="3"/>
        <v>#REF!</v>
      </c>
      <c r="N42" s="182"/>
      <c r="O42" s="49"/>
      <c r="P42" s="49"/>
      <c r="Q42" s="49"/>
      <c r="R42" s="2"/>
      <c r="S42" s="2"/>
      <c r="T42" s="2"/>
      <c r="U42" s="2"/>
      <c r="V42" s="2"/>
      <c r="W42" s="2"/>
      <c r="X42" s="2"/>
      <c r="Y42" s="2"/>
      <c r="Z42" s="2"/>
    </row>
    <row r="43" spans="1:26" ht="14.25" customHeight="1">
      <c r="A43" s="4"/>
      <c r="B43" s="4"/>
      <c r="C43" s="115">
        <v>45017</v>
      </c>
      <c r="D43" s="125">
        <v>16</v>
      </c>
      <c r="E43" s="208" t="e">
        <f t="shared" si="4"/>
        <v>#REF!</v>
      </c>
      <c r="F43" s="182"/>
      <c r="G43" s="181" t="e">
        <f t="shared" si="0"/>
        <v>#REF!</v>
      </c>
      <c r="H43" s="182"/>
      <c r="I43" s="181" t="e">
        <f t="shared" si="1"/>
        <v>#REF!</v>
      </c>
      <c r="J43" s="182"/>
      <c r="K43" s="181" t="e">
        <f t="shared" si="2"/>
        <v>#REF!</v>
      </c>
      <c r="L43" s="182"/>
      <c r="M43" s="181" t="e">
        <f t="shared" si="3"/>
        <v>#REF!</v>
      </c>
      <c r="N43" s="182"/>
      <c r="O43" s="49"/>
      <c r="P43" s="49"/>
      <c r="Q43" s="49"/>
      <c r="R43" s="2"/>
      <c r="S43" s="2"/>
      <c r="T43" s="2"/>
      <c r="U43" s="2"/>
      <c r="V43" s="2"/>
      <c r="W43" s="2"/>
      <c r="X43" s="2"/>
      <c r="Y43" s="2"/>
      <c r="Z43" s="2"/>
    </row>
    <row r="44" spans="1:26" ht="14.25" customHeight="1">
      <c r="A44" s="4"/>
      <c r="B44" s="4"/>
      <c r="C44" s="115">
        <v>45047</v>
      </c>
      <c r="D44" s="125">
        <v>17</v>
      </c>
      <c r="E44" s="208" t="e">
        <f t="shared" si="4"/>
        <v>#REF!</v>
      </c>
      <c r="F44" s="182"/>
      <c r="G44" s="181" t="e">
        <f t="shared" si="0"/>
        <v>#REF!</v>
      </c>
      <c r="H44" s="182"/>
      <c r="I44" s="181" t="e">
        <f t="shared" si="1"/>
        <v>#REF!</v>
      </c>
      <c r="J44" s="182"/>
      <c r="K44" s="181" t="e">
        <f t="shared" si="2"/>
        <v>#REF!</v>
      </c>
      <c r="L44" s="182"/>
      <c r="M44" s="181" t="e">
        <f t="shared" si="3"/>
        <v>#REF!</v>
      </c>
      <c r="N44" s="182"/>
      <c r="O44" s="49"/>
      <c r="P44" s="49"/>
      <c r="Q44" s="49"/>
      <c r="R44" s="2"/>
      <c r="S44" s="2"/>
      <c r="T44" s="2"/>
      <c r="U44" s="2"/>
      <c r="V44" s="2"/>
      <c r="W44" s="2"/>
      <c r="X44" s="2"/>
      <c r="Y44" s="2"/>
      <c r="Z44" s="2"/>
    </row>
    <row r="45" spans="1:26" ht="14.25" customHeight="1">
      <c r="A45" s="4"/>
      <c r="B45" s="4"/>
      <c r="C45" s="115">
        <v>45078</v>
      </c>
      <c r="D45" s="125">
        <v>18</v>
      </c>
      <c r="E45" s="208" t="e">
        <f t="shared" si="4"/>
        <v>#REF!</v>
      </c>
      <c r="F45" s="182"/>
      <c r="G45" s="181" t="e">
        <f t="shared" si="0"/>
        <v>#REF!</v>
      </c>
      <c r="H45" s="182"/>
      <c r="I45" s="181" t="e">
        <f t="shared" si="1"/>
        <v>#REF!</v>
      </c>
      <c r="J45" s="182"/>
      <c r="K45" s="181" t="e">
        <f t="shared" si="2"/>
        <v>#REF!</v>
      </c>
      <c r="L45" s="182"/>
      <c r="M45" s="181" t="e">
        <f t="shared" si="3"/>
        <v>#REF!</v>
      </c>
      <c r="N45" s="182"/>
      <c r="O45" s="49"/>
      <c r="P45" s="49"/>
      <c r="Q45" s="49"/>
      <c r="R45" s="2"/>
      <c r="S45" s="2"/>
      <c r="T45" s="2"/>
      <c r="U45" s="2"/>
      <c r="V45" s="2"/>
      <c r="W45" s="2"/>
      <c r="X45" s="2"/>
      <c r="Y45" s="2"/>
      <c r="Z45" s="2"/>
    </row>
    <row r="46" spans="1:26" ht="14.25" customHeight="1">
      <c r="A46" s="4"/>
      <c r="B46" s="4"/>
      <c r="C46" s="115">
        <v>45108</v>
      </c>
      <c r="D46" s="125">
        <v>19</v>
      </c>
      <c r="E46" s="208" t="e">
        <f t="shared" si="4"/>
        <v>#REF!</v>
      </c>
      <c r="F46" s="182"/>
      <c r="G46" s="181" t="e">
        <f t="shared" si="0"/>
        <v>#REF!</v>
      </c>
      <c r="H46" s="182"/>
      <c r="I46" s="181" t="e">
        <f t="shared" si="1"/>
        <v>#REF!</v>
      </c>
      <c r="J46" s="182"/>
      <c r="K46" s="181" t="e">
        <f t="shared" si="2"/>
        <v>#REF!</v>
      </c>
      <c r="L46" s="182"/>
      <c r="M46" s="181" t="e">
        <f t="shared" si="3"/>
        <v>#REF!</v>
      </c>
      <c r="N46" s="182"/>
      <c r="O46" s="49"/>
      <c r="P46" s="49"/>
      <c r="Q46" s="49"/>
      <c r="R46" s="2"/>
      <c r="S46" s="2"/>
      <c r="T46" s="2"/>
      <c r="U46" s="2"/>
      <c r="V46" s="2"/>
      <c r="W46" s="2"/>
      <c r="X46" s="2"/>
      <c r="Y46" s="2"/>
      <c r="Z46" s="2"/>
    </row>
    <row r="47" spans="1:26" ht="14.25" customHeight="1">
      <c r="A47" s="4"/>
      <c r="B47" s="4"/>
      <c r="C47" s="115">
        <v>45139</v>
      </c>
      <c r="D47" s="125">
        <v>20</v>
      </c>
      <c r="E47" s="208" t="e">
        <f t="shared" si="4"/>
        <v>#REF!</v>
      </c>
      <c r="F47" s="182"/>
      <c r="G47" s="181" t="e">
        <f t="shared" si="0"/>
        <v>#REF!</v>
      </c>
      <c r="H47" s="182"/>
      <c r="I47" s="181" t="e">
        <f t="shared" si="1"/>
        <v>#REF!</v>
      </c>
      <c r="J47" s="182"/>
      <c r="K47" s="181" t="e">
        <f t="shared" si="2"/>
        <v>#REF!</v>
      </c>
      <c r="L47" s="182"/>
      <c r="M47" s="181" t="e">
        <f t="shared" si="3"/>
        <v>#REF!</v>
      </c>
      <c r="N47" s="182"/>
      <c r="O47" s="49"/>
      <c r="P47" s="49"/>
      <c r="Q47" s="49"/>
      <c r="R47" s="2"/>
      <c r="S47" s="2"/>
      <c r="T47" s="2"/>
      <c r="U47" s="2"/>
      <c r="V47" s="2"/>
      <c r="W47" s="2"/>
      <c r="X47" s="2"/>
      <c r="Y47" s="2"/>
      <c r="Z47" s="2"/>
    </row>
    <row r="48" spans="1:26" ht="14.25" customHeight="1">
      <c r="A48" s="4"/>
      <c r="B48" s="4"/>
      <c r="C48" s="115">
        <v>45170</v>
      </c>
      <c r="D48" s="125">
        <v>21</v>
      </c>
      <c r="E48" s="208" t="e">
        <f t="shared" si="4"/>
        <v>#REF!</v>
      </c>
      <c r="F48" s="182"/>
      <c r="G48" s="181" t="e">
        <f t="shared" si="0"/>
        <v>#REF!</v>
      </c>
      <c r="H48" s="182"/>
      <c r="I48" s="181" t="e">
        <f t="shared" si="1"/>
        <v>#REF!</v>
      </c>
      <c r="J48" s="182"/>
      <c r="K48" s="181" t="e">
        <f t="shared" si="2"/>
        <v>#REF!</v>
      </c>
      <c r="L48" s="182"/>
      <c r="M48" s="181" t="e">
        <f t="shared" si="3"/>
        <v>#REF!</v>
      </c>
      <c r="N48" s="182"/>
      <c r="O48" s="49"/>
      <c r="P48" s="49"/>
      <c r="Q48" s="49"/>
      <c r="R48" s="2"/>
      <c r="S48" s="2"/>
      <c r="T48" s="2"/>
      <c r="U48" s="2"/>
      <c r="V48" s="2"/>
      <c r="W48" s="2"/>
      <c r="X48" s="2"/>
      <c r="Y48" s="2"/>
      <c r="Z48" s="2"/>
    </row>
    <row r="49" spans="1:26" ht="14.25" customHeight="1">
      <c r="A49" s="4"/>
      <c r="B49" s="4"/>
      <c r="C49" s="115">
        <v>45200</v>
      </c>
      <c r="D49" s="125">
        <v>22</v>
      </c>
      <c r="E49" s="208" t="e">
        <f t="shared" si="4"/>
        <v>#REF!</v>
      </c>
      <c r="F49" s="182"/>
      <c r="G49" s="181" t="e">
        <f t="shared" si="0"/>
        <v>#REF!</v>
      </c>
      <c r="H49" s="182"/>
      <c r="I49" s="181" t="e">
        <f t="shared" si="1"/>
        <v>#REF!</v>
      </c>
      <c r="J49" s="182"/>
      <c r="K49" s="181" t="e">
        <f t="shared" si="2"/>
        <v>#REF!</v>
      </c>
      <c r="L49" s="182"/>
      <c r="M49" s="181" t="e">
        <f t="shared" si="3"/>
        <v>#REF!</v>
      </c>
      <c r="N49" s="182"/>
      <c r="O49" s="49"/>
      <c r="P49" s="49"/>
      <c r="Q49" s="49"/>
      <c r="R49" s="2"/>
      <c r="S49" s="2"/>
      <c r="T49" s="2"/>
      <c r="U49" s="2"/>
      <c r="V49" s="2"/>
      <c r="W49" s="2"/>
      <c r="X49" s="2"/>
      <c r="Y49" s="2"/>
      <c r="Z49" s="2"/>
    </row>
    <row r="50" spans="1:26" ht="14.25" customHeight="1">
      <c r="A50" s="4"/>
      <c r="B50" s="4"/>
      <c r="C50" s="115">
        <v>45231</v>
      </c>
      <c r="D50" s="125">
        <v>23</v>
      </c>
      <c r="E50" s="208" t="e">
        <f t="shared" si="4"/>
        <v>#REF!</v>
      </c>
      <c r="F50" s="182"/>
      <c r="G50" s="181" t="e">
        <f t="shared" si="0"/>
        <v>#REF!</v>
      </c>
      <c r="H50" s="182"/>
      <c r="I50" s="181" t="e">
        <f t="shared" si="1"/>
        <v>#REF!</v>
      </c>
      <c r="J50" s="182"/>
      <c r="K50" s="181" t="e">
        <f t="shared" si="2"/>
        <v>#REF!</v>
      </c>
      <c r="L50" s="182"/>
      <c r="M50" s="181" t="e">
        <f t="shared" si="3"/>
        <v>#REF!</v>
      </c>
      <c r="N50" s="182"/>
      <c r="O50" s="49"/>
      <c r="P50" s="49"/>
      <c r="Q50" s="49"/>
      <c r="R50" s="2"/>
      <c r="S50" s="2"/>
      <c r="T50" s="2"/>
      <c r="U50" s="2"/>
      <c r="V50" s="2"/>
      <c r="W50" s="2"/>
      <c r="X50" s="2"/>
      <c r="Y50" s="2"/>
      <c r="Z50" s="2"/>
    </row>
    <row r="51" spans="1:26" ht="14.25" customHeight="1">
      <c r="A51" s="4"/>
      <c r="B51" s="4"/>
      <c r="C51" s="115">
        <v>45261</v>
      </c>
      <c r="D51" s="125">
        <v>24</v>
      </c>
      <c r="E51" s="208" t="e">
        <f t="shared" si="4"/>
        <v>#REF!</v>
      </c>
      <c r="F51" s="182"/>
      <c r="G51" s="181" t="e">
        <f t="shared" si="0"/>
        <v>#REF!</v>
      </c>
      <c r="H51" s="182"/>
      <c r="I51" s="181" t="e">
        <f t="shared" si="1"/>
        <v>#REF!</v>
      </c>
      <c r="J51" s="182"/>
      <c r="K51" s="181" t="e">
        <f t="shared" si="2"/>
        <v>#REF!</v>
      </c>
      <c r="L51" s="182"/>
      <c r="M51" s="181" t="e">
        <f t="shared" si="3"/>
        <v>#REF!</v>
      </c>
      <c r="N51" s="182"/>
      <c r="O51" s="49"/>
      <c r="P51" s="49"/>
      <c r="Q51" s="49"/>
      <c r="R51" s="2"/>
      <c r="S51" s="2"/>
      <c r="T51" s="2"/>
      <c r="U51" s="2"/>
      <c r="V51" s="2"/>
      <c r="W51" s="2"/>
      <c r="X51" s="2"/>
      <c r="Y51" s="2"/>
      <c r="Z51" s="2"/>
    </row>
    <row r="52" spans="1:26" ht="14.25" customHeight="1">
      <c r="A52" s="2"/>
      <c r="B52" s="2"/>
      <c r="C52" s="2"/>
      <c r="D52" s="2"/>
      <c r="E52" s="2"/>
      <c r="F52" s="2"/>
      <c r="G52" s="7" t="s">
        <v>3</v>
      </c>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41">
    <mergeCell ref="K47:L47"/>
    <mergeCell ref="M47:N47"/>
    <mergeCell ref="K48:L48"/>
    <mergeCell ref="M48:N48"/>
    <mergeCell ref="K49:L49"/>
    <mergeCell ref="M49:N49"/>
    <mergeCell ref="E45:F45"/>
    <mergeCell ref="E46:F46"/>
    <mergeCell ref="G46:H46"/>
    <mergeCell ref="I46:J46"/>
    <mergeCell ref="K46:L46"/>
    <mergeCell ref="M46:N46"/>
    <mergeCell ref="E47:F47"/>
    <mergeCell ref="G47:H47"/>
    <mergeCell ref="I47:J47"/>
    <mergeCell ref="E48:F48"/>
    <mergeCell ref="G48:H48"/>
    <mergeCell ref="I48:J48"/>
    <mergeCell ref="G49:H49"/>
    <mergeCell ref="I49:J49"/>
    <mergeCell ref="K43:L43"/>
    <mergeCell ref="M43:N43"/>
    <mergeCell ref="K44:L44"/>
    <mergeCell ref="M44:N44"/>
    <mergeCell ref="K45:L45"/>
    <mergeCell ref="M45:N45"/>
    <mergeCell ref="E41:F41"/>
    <mergeCell ref="E42:F42"/>
    <mergeCell ref="G42:H42"/>
    <mergeCell ref="I42:J42"/>
    <mergeCell ref="K42:L42"/>
    <mergeCell ref="M42:N42"/>
    <mergeCell ref="E43:F43"/>
    <mergeCell ref="G43:H43"/>
    <mergeCell ref="I43:J43"/>
    <mergeCell ref="E44:F44"/>
    <mergeCell ref="G44:H44"/>
    <mergeCell ref="I44:J44"/>
    <mergeCell ref="G45:H45"/>
    <mergeCell ref="I45:J45"/>
    <mergeCell ref="K51:L51"/>
    <mergeCell ref="M51:N51"/>
    <mergeCell ref="E49:F49"/>
    <mergeCell ref="E50:F50"/>
    <mergeCell ref="G50:H50"/>
    <mergeCell ref="I50:J50"/>
    <mergeCell ref="K50:L50"/>
    <mergeCell ref="M50:N50"/>
    <mergeCell ref="E51:F51"/>
    <mergeCell ref="G51:H51"/>
    <mergeCell ref="I51:J51"/>
    <mergeCell ref="K39:L39"/>
    <mergeCell ref="M39:N39"/>
    <mergeCell ref="K40:L40"/>
    <mergeCell ref="M40:N40"/>
    <mergeCell ref="K41:L41"/>
    <mergeCell ref="M41:N41"/>
    <mergeCell ref="E37:F37"/>
    <mergeCell ref="E38:F38"/>
    <mergeCell ref="G38:H38"/>
    <mergeCell ref="I38:J38"/>
    <mergeCell ref="K38:L38"/>
    <mergeCell ref="M38:N38"/>
    <mergeCell ref="E39:F39"/>
    <mergeCell ref="G39:H39"/>
    <mergeCell ref="I39:J39"/>
    <mergeCell ref="E40:F40"/>
    <mergeCell ref="G40:H40"/>
    <mergeCell ref="I40:J40"/>
    <mergeCell ref="G41:H41"/>
    <mergeCell ref="I41:J41"/>
    <mergeCell ref="I37:J37"/>
    <mergeCell ref="K37:L37"/>
    <mergeCell ref="E36:F36"/>
    <mergeCell ref="G36:H36"/>
    <mergeCell ref="I36:J36"/>
    <mergeCell ref="K36:L36"/>
    <mergeCell ref="M36:N36"/>
    <mergeCell ref="G37:H37"/>
    <mergeCell ref="M37:N37"/>
    <mergeCell ref="E30:F30"/>
    <mergeCell ref="G30:H30"/>
    <mergeCell ref="I30:J30"/>
    <mergeCell ref="K30:L30"/>
    <mergeCell ref="M30:N30"/>
    <mergeCell ref="E31:F31"/>
    <mergeCell ref="G35:H35"/>
    <mergeCell ref="I35:J35"/>
    <mergeCell ref="K35:L35"/>
    <mergeCell ref="M35:N35"/>
    <mergeCell ref="E33:F33"/>
    <mergeCell ref="E34:F34"/>
    <mergeCell ref="G34:H34"/>
    <mergeCell ref="I34:J34"/>
    <mergeCell ref="K34:L34"/>
    <mergeCell ref="M34:N34"/>
    <mergeCell ref="E35:F35"/>
    <mergeCell ref="I29:J29"/>
    <mergeCell ref="K29:L29"/>
    <mergeCell ref="E28:F28"/>
    <mergeCell ref="G28:H28"/>
    <mergeCell ref="I28:J28"/>
    <mergeCell ref="K28:L28"/>
    <mergeCell ref="M28:N28"/>
    <mergeCell ref="G29:H29"/>
    <mergeCell ref="M29:N29"/>
    <mergeCell ref="E29:F29"/>
    <mergeCell ref="D22:F22"/>
    <mergeCell ref="G22:I22"/>
    <mergeCell ref="J22:L22"/>
    <mergeCell ref="M22:M23"/>
    <mergeCell ref="D23:F23"/>
    <mergeCell ref="G23:I23"/>
    <mergeCell ref="J23:L23"/>
    <mergeCell ref="E27:F27"/>
    <mergeCell ref="G27:H27"/>
    <mergeCell ref="I27:J27"/>
    <mergeCell ref="K27:L27"/>
    <mergeCell ref="M27:N27"/>
    <mergeCell ref="C6:P6"/>
    <mergeCell ref="C7:P7"/>
    <mergeCell ref="E9:M9"/>
    <mergeCell ref="A10:D10"/>
    <mergeCell ref="E10:M10"/>
    <mergeCell ref="M12:Q13"/>
    <mergeCell ref="D14:N14"/>
    <mergeCell ref="D17:N18"/>
    <mergeCell ref="D19:N19"/>
    <mergeCell ref="K31:L31"/>
    <mergeCell ref="M31:N31"/>
    <mergeCell ref="K32:L32"/>
    <mergeCell ref="M32:N32"/>
    <mergeCell ref="K33:L33"/>
    <mergeCell ref="M33:N33"/>
    <mergeCell ref="G31:H31"/>
    <mergeCell ref="I31:J31"/>
    <mergeCell ref="E32:F32"/>
    <mergeCell ref="G32:H32"/>
    <mergeCell ref="I32:J32"/>
    <mergeCell ref="G33:H33"/>
    <mergeCell ref="I33:J33"/>
  </mergeCells>
  <printOptions horizontalCentered="1"/>
  <pageMargins left="1.3779527559055118" right="0.70866141732283472" top="0.74803149606299213" bottom="0.74803149606299213" header="0" footer="0"/>
  <pageSetup fitToHeight="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1000"/>
  <sheetViews>
    <sheetView workbookViewId="0">
      <selection activeCell="B12" sqref="B12"/>
    </sheetView>
  </sheetViews>
  <sheetFormatPr baseColWidth="10" defaultColWidth="14.42578125" defaultRowHeight="15" customHeight="1"/>
  <cols>
    <col min="1" max="1" width="17.85546875" customWidth="1"/>
    <col min="2" max="2" width="92.42578125" customWidth="1"/>
    <col min="3" max="3" width="19.42578125" customWidth="1"/>
    <col min="4" max="4" width="17.140625" customWidth="1"/>
    <col min="5" max="5" width="16.140625" customWidth="1"/>
    <col min="6" max="6" width="16.7109375" customWidth="1"/>
    <col min="7" max="8" width="17.5703125" customWidth="1"/>
    <col min="9" max="9" width="16.7109375" customWidth="1"/>
    <col min="10" max="27" width="16" customWidth="1"/>
  </cols>
  <sheetData>
    <row r="1" spans="1:27" ht="14.25" customHeight="1">
      <c r="A1" s="37"/>
      <c r="B1" s="37"/>
      <c r="C1" s="37"/>
      <c r="D1" s="37"/>
      <c r="E1" s="37"/>
      <c r="F1" s="37"/>
      <c r="G1" s="37"/>
      <c r="H1" s="37"/>
      <c r="I1" s="37"/>
      <c r="J1" s="37"/>
      <c r="K1" s="37"/>
      <c r="L1" s="37"/>
      <c r="M1" s="37"/>
      <c r="N1" s="37"/>
      <c r="O1" s="37"/>
      <c r="P1" s="37"/>
      <c r="Q1" s="37"/>
      <c r="R1" s="37"/>
      <c r="S1" s="37"/>
      <c r="T1" s="37"/>
      <c r="U1" s="37"/>
      <c r="V1" s="37"/>
      <c r="W1" s="37"/>
      <c r="X1" s="37"/>
      <c r="Y1" s="37"/>
      <c r="Z1" s="37"/>
      <c r="AA1" s="37"/>
    </row>
    <row r="2" spans="1:27" ht="14.25"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row>
    <row r="3" spans="1:27" ht="14.25" customHeight="1">
      <c r="A3" s="37"/>
      <c r="B3" s="37"/>
      <c r="C3" s="37"/>
      <c r="D3" s="37"/>
      <c r="E3" s="37"/>
      <c r="F3" s="37"/>
      <c r="G3" s="37"/>
      <c r="H3" s="37"/>
      <c r="I3" s="37"/>
      <c r="J3" s="37"/>
      <c r="K3" s="37"/>
      <c r="L3" s="37"/>
      <c r="M3" s="37"/>
      <c r="N3" s="37"/>
      <c r="O3" s="37"/>
      <c r="P3" s="37"/>
      <c r="Q3" s="37"/>
      <c r="R3" s="37"/>
      <c r="S3" s="37"/>
      <c r="T3" s="37"/>
      <c r="U3" s="37"/>
      <c r="V3" s="37"/>
      <c r="W3" s="37"/>
      <c r="X3" s="37"/>
      <c r="Y3" s="37"/>
      <c r="Z3" s="37"/>
      <c r="AA3" s="37"/>
    </row>
    <row r="4" spans="1:27" ht="14.25" customHeight="1">
      <c r="A4" s="37"/>
      <c r="B4" s="37"/>
      <c r="C4" s="37"/>
      <c r="D4" s="37"/>
      <c r="E4" s="37"/>
      <c r="F4" s="37"/>
      <c r="G4" s="37"/>
      <c r="H4" s="37"/>
      <c r="I4" s="37"/>
      <c r="J4" s="37"/>
      <c r="K4" s="37"/>
      <c r="L4" s="37"/>
      <c r="M4" s="37"/>
      <c r="N4" s="37"/>
      <c r="O4" s="37"/>
      <c r="P4" s="37"/>
      <c r="Q4" s="37"/>
      <c r="R4" s="37"/>
      <c r="S4" s="37"/>
      <c r="T4" s="37"/>
      <c r="U4" s="37"/>
      <c r="V4" s="37"/>
      <c r="W4" s="37"/>
      <c r="X4" s="37"/>
      <c r="Y4" s="37"/>
      <c r="Z4" s="37"/>
      <c r="AA4" s="37"/>
    </row>
    <row r="5" spans="1:27" ht="18.75" customHeight="1">
      <c r="A5" s="37"/>
      <c r="B5" s="37"/>
      <c r="C5" s="37"/>
      <c r="D5" s="37"/>
      <c r="E5" s="37"/>
      <c r="F5" s="37"/>
      <c r="G5" s="37"/>
      <c r="H5" s="37"/>
      <c r="I5" s="37"/>
      <c r="J5" s="37"/>
      <c r="K5" s="37"/>
      <c r="L5" s="37"/>
      <c r="M5" s="37"/>
      <c r="N5" s="37"/>
      <c r="O5" s="37"/>
      <c r="P5" s="37"/>
      <c r="Q5" s="37"/>
      <c r="R5" s="37"/>
      <c r="S5" s="37"/>
      <c r="T5" s="37"/>
      <c r="U5" s="37"/>
      <c r="V5" s="37"/>
      <c r="W5" s="37"/>
      <c r="X5" s="37"/>
      <c r="Y5" s="37"/>
      <c r="Z5" s="37"/>
      <c r="AA5" s="37"/>
    </row>
    <row r="6" spans="1:27" ht="32.25" customHeight="1">
      <c r="A6" s="37"/>
      <c r="B6" s="175" t="s">
        <v>18</v>
      </c>
      <c r="C6" s="166"/>
      <c r="D6" s="166"/>
      <c r="E6" s="166"/>
      <c r="F6" s="167"/>
      <c r="G6" s="37"/>
      <c r="H6" s="37"/>
      <c r="I6" s="37"/>
      <c r="J6" s="37"/>
      <c r="K6" s="37"/>
      <c r="L6" s="37"/>
      <c r="M6" s="37"/>
      <c r="N6" s="37"/>
      <c r="O6" s="37"/>
      <c r="P6" s="37"/>
      <c r="Q6" s="37"/>
      <c r="R6" s="37"/>
      <c r="S6" s="37"/>
      <c r="T6" s="37"/>
      <c r="U6" s="37"/>
      <c r="V6" s="37"/>
      <c r="W6" s="37"/>
      <c r="X6" s="37"/>
      <c r="Y6" s="37"/>
      <c r="Z6" s="37"/>
      <c r="AA6" s="37"/>
    </row>
    <row r="7" spans="1:27" ht="41.25" customHeight="1">
      <c r="A7" s="37"/>
      <c r="B7" s="176" t="s">
        <v>19</v>
      </c>
      <c r="C7" s="166"/>
      <c r="D7" s="166"/>
      <c r="E7" s="166"/>
      <c r="F7" s="167"/>
      <c r="G7" s="37"/>
      <c r="H7" s="37"/>
      <c r="I7" s="37"/>
      <c r="J7" s="37"/>
      <c r="K7" s="37"/>
      <c r="L7" s="37"/>
      <c r="M7" s="37"/>
      <c r="N7" s="37"/>
      <c r="O7" s="37"/>
      <c r="P7" s="37"/>
      <c r="Q7" s="37"/>
      <c r="R7" s="37"/>
      <c r="S7" s="37"/>
      <c r="T7" s="37"/>
      <c r="U7" s="37"/>
      <c r="V7" s="37"/>
      <c r="W7" s="37"/>
      <c r="X7" s="37"/>
      <c r="Y7" s="37"/>
      <c r="Z7" s="37"/>
      <c r="AA7" s="37"/>
    </row>
    <row r="8" spans="1:27" ht="14.25" customHeight="1">
      <c r="A8" s="37"/>
      <c r="B8" s="38"/>
      <c r="C8" s="38"/>
      <c r="D8" s="38"/>
      <c r="E8" s="38"/>
      <c r="F8" s="38"/>
      <c r="G8" s="37"/>
      <c r="H8" s="37"/>
      <c r="I8" s="37"/>
      <c r="J8" s="37"/>
      <c r="K8" s="37" t="s">
        <v>3</v>
      </c>
      <c r="L8" s="37"/>
      <c r="M8" s="37"/>
      <c r="N8" s="37"/>
      <c r="O8" s="37"/>
      <c r="P8" s="37"/>
      <c r="Q8" s="37"/>
      <c r="R8" s="37"/>
      <c r="S8" s="37"/>
      <c r="T8" s="37"/>
      <c r="U8" s="37"/>
      <c r="V8" s="37"/>
      <c r="W8" s="37"/>
      <c r="X8" s="37"/>
      <c r="Y8" s="37"/>
      <c r="Z8" s="37"/>
      <c r="AA8" s="37"/>
    </row>
    <row r="9" spans="1:27" ht="46.5" customHeight="1">
      <c r="A9" s="37"/>
      <c r="B9" s="177" t="s">
        <v>20</v>
      </c>
      <c r="C9" s="166"/>
      <c r="D9" s="166"/>
      <c r="E9" s="166"/>
      <c r="F9" s="167"/>
      <c r="G9" s="39"/>
      <c r="H9" s="39"/>
      <c r="I9" s="39"/>
      <c r="J9" s="37"/>
      <c r="K9" s="37"/>
      <c r="L9" s="37"/>
      <c r="M9" s="37"/>
      <c r="N9" s="37"/>
      <c r="O9" s="37"/>
      <c r="P9" s="37"/>
      <c r="Q9" s="37"/>
      <c r="R9" s="37"/>
      <c r="S9" s="37"/>
      <c r="T9" s="37"/>
      <c r="U9" s="37"/>
      <c r="V9" s="37"/>
      <c r="W9" s="37"/>
      <c r="X9" s="37"/>
      <c r="Y9" s="37"/>
      <c r="Z9" s="37"/>
      <c r="AA9" s="37"/>
    </row>
    <row r="10" spans="1:27" ht="14.25" customHeight="1">
      <c r="A10" s="37"/>
      <c r="B10" s="39"/>
      <c r="C10" s="39"/>
      <c r="D10" s="39"/>
      <c r="E10" s="39"/>
      <c r="F10" s="39"/>
      <c r="G10" s="39"/>
      <c r="H10" s="39"/>
      <c r="I10" s="39"/>
      <c r="J10" s="37"/>
      <c r="K10" s="37"/>
      <c r="L10" s="37"/>
      <c r="M10" s="37"/>
      <c r="N10" s="37"/>
      <c r="O10" s="37"/>
      <c r="P10" s="37"/>
      <c r="Q10" s="37"/>
      <c r="R10" s="37"/>
      <c r="S10" s="37"/>
      <c r="T10" s="37"/>
      <c r="U10" s="37"/>
      <c r="V10" s="37"/>
      <c r="W10" s="37"/>
      <c r="X10" s="37"/>
      <c r="Y10" s="37"/>
      <c r="Z10" s="37"/>
      <c r="AA10" s="37"/>
    </row>
    <row r="11" spans="1:27" ht="43.5" customHeight="1">
      <c r="A11" s="4"/>
      <c r="B11" s="3" t="s">
        <v>2</v>
      </c>
      <c r="C11" s="170" t="s">
        <v>3</v>
      </c>
      <c r="D11" s="166"/>
      <c r="E11" s="166"/>
      <c r="F11" s="167"/>
      <c r="G11" s="4"/>
      <c r="H11" s="4"/>
      <c r="I11" s="4"/>
      <c r="J11" s="4"/>
      <c r="K11" s="4"/>
      <c r="L11" s="4"/>
      <c r="M11" s="4"/>
      <c r="N11" s="4"/>
      <c r="O11" s="4"/>
      <c r="P11" s="4"/>
      <c r="Q11" s="4"/>
      <c r="R11" s="4"/>
      <c r="S11" s="4"/>
      <c r="T11" s="4"/>
      <c r="U11" s="4"/>
      <c r="V11" s="4"/>
      <c r="W11" s="4"/>
      <c r="X11" s="4"/>
      <c r="Y11" s="4"/>
      <c r="Z11" s="4"/>
      <c r="AA11" s="4"/>
    </row>
    <row r="12" spans="1:27" ht="27.75" customHeight="1">
      <c r="A12" s="4"/>
      <c r="B12" s="5" t="s">
        <v>4</v>
      </c>
      <c r="C12" s="170" t="s">
        <v>3</v>
      </c>
      <c r="D12" s="166"/>
      <c r="E12" s="166"/>
      <c r="F12" s="167"/>
      <c r="G12" s="4"/>
      <c r="H12" s="4"/>
      <c r="I12" s="4"/>
      <c r="J12" s="4"/>
      <c r="K12" s="4"/>
      <c r="L12" s="4"/>
      <c r="M12" s="4"/>
      <c r="N12" s="4"/>
      <c r="O12" s="4"/>
      <c r="P12" s="4"/>
      <c r="Q12" s="4"/>
      <c r="R12" s="4"/>
      <c r="S12" s="4"/>
      <c r="T12" s="4"/>
      <c r="U12" s="4"/>
      <c r="V12" s="4"/>
      <c r="W12" s="4"/>
      <c r="X12" s="4"/>
      <c r="Y12" s="4"/>
      <c r="Z12" s="4"/>
      <c r="AA12" s="4"/>
    </row>
    <row r="13" spans="1:27" ht="14.25" customHeight="1">
      <c r="A13" s="4"/>
      <c r="B13" s="5" t="s">
        <v>3</v>
      </c>
      <c r="C13" s="5"/>
      <c r="D13" s="4"/>
      <c r="E13" s="4"/>
      <c r="F13" s="4"/>
      <c r="G13" s="4"/>
      <c r="H13" s="4"/>
      <c r="I13" s="4"/>
      <c r="J13" s="4"/>
      <c r="K13" s="4"/>
      <c r="L13" s="4"/>
      <c r="M13" s="4"/>
      <c r="N13" s="4"/>
      <c r="O13" s="4"/>
      <c r="P13" s="4"/>
      <c r="Q13" s="4"/>
      <c r="R13" s="4"/>
      <c r="S13" s="4"/>
      <c r="T13" s="4"/>
      <c r="U13" s="4"/>
      <c r="V13" s="4"/>
      <c r="W13" s="4"/>
      <c r="X13" s="4"/>
      <c r="Y13" s="4"/>
      <c r="Z13" s="4"/>
      <c r="AA13" s="4"/>
    </row>
    <row r="14" spans="1:27" ht="33.75" customHeight="1">
      <c r="A14" s="4"/>
      <c r="B14" s="4"/>
      <c r="C14" s="178" t="s">
        <v>21</v>
      </c>
      <c r="D14" s="166"/>
      <c r="E14" s="166"/>
      <c r="F14" s="167"/>
      <c r="G14" s="4"/>
      <c r="H14" s="4"/>
      <c r="I14" s="4"/>
      <c r="J14" s="4"/>
      <c r="K14" s="4"/>
      <c r="L14" s="4"/>
      <c r="M14" s="4"/>
      <c r="N14" s="4"/>
      <c r="O14" s="4"/>
      <c r="P14" s="4"/>
      <c r="Q14" s="4"/>
      <c r="R14" s="4"/>
      <c r="S14" s="4"/>
      <c r="T14" s="4"/>
      <c r="U14" s="4"/>
      <c r="V14" s="4"/>
      <c r="W14" s="4"/>
      <c r="X14" s="4"/>
      <c r="Y14" s="4"/>
      <c r="Z14" s="4"/>
      <c r="AA14" s="4"/>
    </row>
    <row r="15" spans="1:27" ht="12.75" customHeight="1">
      <c r="A15" s="4"/>
      <c r="B15" s="4"/>
      <c r="C15" s="4"/>
      <c r="D15" s="4"/>
      <c r="E15" s="40"/>
      <c r="F15" s="40"/>
      <c r="G15" s="4"/>
      <c r="H15" s="4"/>
      <c r="I15" s="4"/>
      <c r="J15" s="4"/>
      <c r="K15" s="4"/>
      <c r="L15" s="4"/>
      <c r="M15" s="4"/>
      <c r="N15" s="4"/>
      <c r="O15" s="4"/>
      <c r="P15" s="4"/>
      <c r="Q15" s="4"/>
      <c r="R15" s="4"/>
      <c r="S15" s="4"/>
      <c r="T15" s="4"/>
      <c r="U15" s="4"/>
      <c r="V15" s="4"/>
      <c r="W15" s="4"/>
      <c r="X15" s="4"/>
      <c r="Y15" s="4"/>
      <c r="Z15" s="4"/>
      <c r="AA15" s="4"/>
    </row>
    <row r="16" spans="1:27" ht="14.25" customHeight="1">
      <c r="A16" s="4"/>
      <c r="B16" s="4"/>
      <c r="C16" s="4"/>
      <c r="D16" s="3" t="s">
        <v>3</v>
      </c>
      <c r="E16" s="3"/>
      <c r="F16" s="3"/>
      <c r="G16" s="4"/>
      <c r="H16" s="4"/>
      <c r="I16" s="4"/>
      <c r="J16" s="4"/>
      <c r="K16" s="4"/>
      <c r="L16" s="4"/>
      <c r="M16" s="4"/>
      <c r="N16" s="4"/>
      <c r="O16" s="4"/>
      <c r="P16" s="4"/>
      <c r="Q16" s="4"/>
      <c r="R16" s="4"/>
      <c r="S16" s="4"/>
      <c r="T16" s="4"/>
      <c r="U16" s="4"/>
      <c r="V16" s="4"/>
      <c r="W16" s="4"/>
      <c r="X16" s="4"/>
      <c r="Y16" s="4"/>
      <c r="Z16" s="4"/>
      <c r="AA16" s="4"/>
    </row>
    <row r="17" spans="1:27" ht="14.25" customHeight="1">
      <c r="A17" s="4"/>
      <c r="B17" s="41" t="s">
        <v>22</v>
      </c>
      <c r="C17" s="4"/>
      <c r="D17" s="13">
        <v>44774</v>
      </c>
      <c r="E17" s="13">
        <v>44805</v>
      </c>
      <c r="F17" s="13">
        <v>44835</v>
      </c>
      <c r="G17" s="13">
        <v>44866</v>
      </c>
      <c r="H17" s="13">
        <v>44896</v>
      </c>
      <c r="I17" s="13">
        <v>44927</v>
      </c>
      <c r="J17" s="13">
        <v>44958</v>
      </c>
      <c r="K17" s="13">
        <v>44986</v>
      </c>
      <c r="L17" s="13">
        <v>45017</v>
      </c>
      <c r="M17" s="13">
        <v>45047</v>
      </c>
      <c r="N17" s="13">
        <v>45078</v>
      </c>
      <c r="O17" s="13">
        <v>45108</v>
      </c>
      <c r="P17" s="13">
        <v>45139</v>
      </c>
      <c r="Q17" s="13">
        <v>45170</v>
      </c>
      <c r="R17" s="13">
        <v>45200</v>
      </c>
      <c r="S17" s="13">
        <v>45231</v>
      </c>
      <c r="T17" s="13">
        <v>45261</v>
      </c>
      <c r="U17" s="13">
        <v>45292</v>
      </c>
      <c r="V17" s="13">
        <v>45323</v>
      </c>
      <c r="W17" s="13">
        <v>45352</v>
      </c>
      <c r="X17" s="13">
        <v>45383</v>
      </c>
      <c r="Y17" s="13">
        <v>45413</v>
      </c>
      <c r="Z17" s="13">
        <v>45444</v>
      </c>
      <c r="AA17" s="13">
        <v>45474</v>
      </c>
    </row>
    <row r="18" spans="1:27" ht="14.25" customHeight="1">
      <c r="A18" s="4"/>
      <c r="B18" s="42" t="s">
        <v>23</v>
      </c>
      <c r="C18" s="42" t="s">
        <v>10</v>
      </c>
      <c r="D18" s="43" t="s">
        <v>24</v>
      </c>
      <c r="E18" s="43" t="s">
        <v>25</v>
      </c>
      <c r="F18" s="43" t="s">
        <v>26</v>
      </c>
      <c r="G18" s="43" t="s">
        <v>27</v>
      </c>
      <c r="H18" s="43" t="s">
        <v>28</v>
      </c>
      <c r="I18" s="43" t="s">
        <v>29</v>
      </c>
      <c r="J18" s="43" t="s">
        <v>30</v>
      </c>
      <c r="K18" s="43" t="s">
        <v>31</v>
      </c>
      <c r="L18" s="43" t="s">
        <v>32</v>
      </c>
      <c r="M18" s="43" t="s">
        <v>33</v>
      </c>
      <c r="N18" s="43" t="s">
        <v>34</v>
      </c>
      <c r="O18" s="43" t="s">
        <v>35</v>
      </c>
      <c r="P18" s="43" t="s">
        <v>36</v>
      </c>
      <c r="Q18" s="43" t="s">
        <v>37</v>
      </c>
      <c r="R18" s="43" t="s">
        <v>38</v>
      </c>
      <c r="S18" s="43" t="s">
        <v>39</v>
      </c>
      <c r="T18" s="43" t="s">
        <v>40</v>
      </c>
      <c r="U18" s="43" t="s">
        <v>41</v>
      </c>
      <c r="V18" s="43" t="s">
        <v>42</v>
      </c>
      <c r="W18" s="43" t="s">
        <v>43</v>
      </c>
      <c r="X18" s="43" t="s">
        <v>44</v>
      </c>
      <c r="Y18" s="43" t="s">
        <v>45</v>
      </c>
      <c r="Z18" s="43" t="s">
        <v>46</v>
      </c>
      <c r="AA18" s="43" t="s">
        <v>47</v>
      </c>
    </row>
    <row r="19" spans="1:27" ht="15.75" customHeight="1">
      <c r="A19" s="4"/>
      <c r="B19" s="3"/>
      <c r="C19" s="3"/>
      <c r="D19" s="19" t="s">
        <v>3</v>
      </c>
      <c r="E19" s="4"/>
      <c r="F19" s="4"/>
      <c r="G19" s="4"/>
      <c r="H19" s="44" t="s">
        <v>3</v>
      </c>
      <c r="I19" s="4"/>
      <c r="J19" s="4"/>
      <c r="K19" s="4"/>
      <c r="L19" s="4"/>
      <c r="M19" s="4"/>
      <c r="N19" s="4"/>
      <c r="O19" s="4"/>
      <c r="P19" s="4"/>
      <c r="Q19" s="4"/>
      <c r="R19" s="4"/>
      <c r="S19" s="4"/>
      <c r="T19" s="4"/>
      <c r="U19" s="4"/>
      <c r="V19" s="4"/>
      <c r="W19" s="4"/>
      <c r="X19" s="4"/>
      <c r="Y19" s="4"/>
      <c r="Z19" s="4"/>
      <c r="AA19" s="4"/>
    </row>
    <row r="20" spans="1:27" ht="14.25" customHeight="1">
      <c r="A20" s="4"/>
      <c r="B20" s="45" t="s">
        <v>48</v>
      </c>
      <c r="C20" s="46">
        <f>SUM(D20:AA20)</f>
        <v>0</v>
      </c>
      <c r="D20" s="47">
        <f t="shared" ref="D20:AA20" si="0">IFERROR(D83/$C$83,0)</f>
        <v>0</v>
      </c>
      <c r="E20" s="47">
        <f t="shared" si="0"/>
        <v>0</v>
      </c>
      <c r="F20" s="47">
        <f t="shared" si="0"/>
        <v>0</v>
      </c>
      <c r="G20" s="47">
        <f t="shared" si="0"/>
        <v>0</v>
      </c>
      <c r="H20" s="47">
        <f t="shared" si="0"/>
        <v>0</v>
      </c>
      <c r="I20" s="47">
        <f t="shared" si="0"/>
        <v>0</v>
      </c>
      <c r="J20" s="47">
        <f t="shared" si="0"/>
        <v>0</v>
      </c>
      <c r="K20" s="47">
        <f t="shared" si="0"/>
        <v>0</v>
      </c>
      <c r="L20" s="47">
        <f t="shared" si="0"/>
        <v>0</v>
      </c>
      <c r="M20" s="47">
        <f t="shared" si="0"/>
        <v>0</v>
      </c>
      <c r="N20" s="47">
        <f t="shared" si="0"/>
        <v>0</v>
      </c>
      <c r="O20" s="47">
        <f t="shared" si="0"/>
        <v>0</v>
      </c>
      <c r="P20" s="47">
        <f t="shared" si="0"/>
        <v>0</v>
      </c>
      <c r="Q20" s="47">
        <f t="shared" si="0"/>
        <v>0</v>
      </c>
      <c r="R20" s="47">
        <f t="shared" si="0"/>
        <v>0</v>
      </c>
      <c r="S20" s="47">
        <f t="shared" si="0"/>
        <v>0</v>
      </c>
      <c r="T20" s="47">
        <f t="shared" si="0"/>
        <v>0</v>
      </c>
      <c r="U20" s="47">
        <f t="shared" si="0"/>
        <v>0</v>
      </c>
      <c r="V20" s="47">
        <f t="shared" si="0"/>
        <v>0</v>
      </c>
      <c r="W20" s="47">
        <f t="shared" si="0"/>
        <v>0</v>
      </c>
      <c r="X20" s="47">
        <f t="shared" si="0"/>
        <v>0</v>
      </c>
      <c r="Y20" s="47">
        <f t="shared" si="0"/>
        <v>0</v>
      </c>
      <c r="Z20" s="47">
        <f t="shared" si="0"/>
        <v>0</v>
      </c>
      <c r="AA20" s="47">
        <f t="shared" si="0"/>
        <v>0</v>
      </c>
    </row>
    <row r="21" spans="1:27" ht="14.25" customHeight="1">
      <c r="A21" s="4"/>
      <c r="B21" s="45" t="s">
        <v>49</v>
      </c>
      <c r="C21" s="46" t="s">
        <v>3</v>
      </c>
      <c r="D21" s="46">
        <f>D20</f>
        <v>0</v>
      </c>
      <c r="E21" s="46">
        <f t="shared" ref="E21:AA21" si="1">D21+E20</f>
        <v>0</v>
      </c>
      <c r="F21" s="46">
        <f t="shared" si="1"/>
        <v>0</v>
      </c>
      <c r="G21" s="46">
        <f t="shared" si="1"/>
        <v>0</v>
      </c>
      <c r="H21" s="46">
        <f t="shared" si="1"/>
        <v>0</v>
      </c>
      <c r="I21" s="46">
        <f t="shared" si="1"/>
        <v>0</v>
      </c>
      <c r="J21" s="46">
        <f t="shared" si="1"/>
        <v>0</v>
      </c>
      <c r="K21" s="46">
        <f t="shared" si="1"/>
        <v>0</v>
      </c>
      <c r="L21" s="46">
        <f t="shared" si="1"/>
        <v>0</v>
      </c>
      <c r="M21" s="46">
        <f t="shared" si="1"/>
        <v>0</v>
      </c>
      <c r="N21" s="46">
        <f t="shared" si="1"/>
        <v>0</v>
      </c>
      <c r="O21" s="46">
        <f t="shared" si="1"/>
        <v>0</v>
      </c>
      <c r="P21" s="46">
        <f t="shared" si="1"/>
        <v>0</v>
      </c>
      <c r="Q21" s="46">
        <f t="shared" si="1"/>
        <v>0</v>
      </c>
      <c r="R21" s="46">
        <f t="shared" si="1"/>
        <v>0</v>
      </c>
      <c r="S21" s="46">
        <f t="shared" si="1"/>
        <v>0</v>
      </c>
      <c r="T21" s="46">
        <f t="shared" si="1"/>
        <v>0</v>
      </c>
      <c r="U21" s="46">
        <f t="shared" si="1"/>
        <v>0</v>
      </c>
      <c r="V21" s="46">
        <f t="shared" si="1"/>
        <v>0</v>
      </c>
      <c r="W21" s="46">
        <f t="shared" si="1"/>
        <v>0</v>
      </c>
      <c r="X21" s="46">
        <f t="shared" si="1"/>
        <v>0</v>
      </c>
      <c r="Y21" s="46">
        <f t="shared" si="1"/>
        <v>0</v>
      </c>
      <c r="Z21" s="46">
        <f t="shared" si="1"/>
        <v>0</v>
      </c>
      <c r="AA21" s="46">
        <f t="shared" si="1"/>
        <v>0</v>
      </c>
    </row>
    <row r="22" spans="1:27" ht="14.25" customHeight="1">
      <c r="A22" s="4"/>
      <c r="B22" s="48"/>
      <c r="C22" s="49"/>
      <c r="D22" s="50"/>
      <c r="E22" s="50"/>
      <c r="F22" s="50"/>
      <c r="G22" s="4"/>
      <c r="H22" s="4"/>
      <c r="I22" s="4"/>
      <c r="J22" s="4"/>
      <c r="K22" s="4"/>
      <c r="L22" s="4"/>
      <c r="M22" s="4"/>
      <c r="N22" s="4"/>
      <c r="O22" s="4"/>
      <c r="P22" s="4"/>
      <c r="Q22" s="4"/>
      <c r="R22" s="4"/>
      <c r="S22" s="4"/>
      <c r="T22" s="4"/>
      <c r="U22" s="4"/>
      <c r="V22" s="4"/>
      <c r="W22" s="4"/>
      <c r="X22" s="4"/>
      <c r="Y22" s="4"/>
      <c r="Z22" s="4"/>
      <c r="AA22" s="4"/>
    </row>
    <row r="23" spans="1:27" ht="14.25" customHeight="1">
      <c r="A23" s="48"/>
      <c r="B23" s="4"/>
      <c r="C23" s="49"/>
      <c r="D23" s="50"/>
      <c r="E23" s="50"/>
      <c r="F23" s="50"/>
      <c r="G23" s="4"/>
      <c r="H23" s="4"/>
      <c r="I23" s="4"/>
      <c r="J23" s="4"/>
      <c r="K23" s="4"/>
      <c r="L23" s="4"/>
      <c r="M23" s="4"/>
      <c r="N23" s="4"/>
      <c r="O23" s="4"/>
      <c r="P23" s="4"/>
      <c r="Q23" s="4"/>
      <c r="R23" s="4"/>
      <c r="S23" s="4"/>
      <c r="T23" s="4"/>
      <c r="U23" s="4"/>
      <c r="V23" s="4"/>
      <c r="W23" s="4"/>
      <c r="X23" s="4"/>
      <c r="Y23" s="4"/>
      <c r="Z23" s="4"/>
      <c r="AA23" s="4"/>
    </row>
    <row r="24" spans="1:27" ht="14.25" customHeight="1">
      <c r="A24" s="51" t="s">
        <v>50</v>
      </c>
      <c r="B24" s="52" t="s">
        <v>51</v>
      </c>
      <c r="C24" s="53">
        <f>SUM(D24:AA24)</f>
        <v>0</v>
      </c>
      <c r="D24" s="53">
        <f t="shared" ref="D24:AA24" si="2">SUM(D25:D45)</f>
        <v>0</v>
      </c>
      <c r="E24" s="53">
        <f t="shared" si="2"/>
        <v>0</v>
      </c>
      <c r="F24" s="53">
        <f t="shared" si="2"/>
        <v>0</v>
      </c>
      <c r="G24" s="53">
        <f t="shared" si="2"/>
        <v>0</v>
      </c>
      <c r="H24" s="53">
        <f t="shared" si="2"/>
        <v>0</v>
      </c>
      <c r="I24" s="53">
        <f t="shared" si="2"/>
        <v>0</v>
      </c>
      <c r="J24" s="53">
        <f t="shared" si="2"/>
        <v>0</v>
      </c>
      <c r="K24" s="53">
        <f t="shared" si="2"/>
        <v>0</v>
      </c>
      <c r="L24" s="53">
        <f t="shared" si="2"/>
        <v>0</v>
      </c>
      <c r="M24" s="53">
        <f t="shared" si="2"/>
        <v>0</v>
      </c>
      <c r="N24" s="53">
        <f t="shared" si="2"/>
        <v>0</v>
      </c>
      <c r="O24" s="53">
        <f t="shared" si="2"/>
        <v>0</v>
      </c>
      <c r="P24" s="53">
        <f t="shared" si="2"/>
        <v>0</v>
      </c>
      <c r="Q24" s="53">
        <f t="shared" si="2"/>
        <v>0</v>
      </c>
      <c r="R24" s="53">
        <f t="shared" si="2"/>
        <v>0</v>
      </c>
      <c r="S24" s="53">
        <f t="shared" si="2"/>
        <v>0</v>
      </c>
      <c r="T24" s="53">
        <f t="shared" si="2"/>
        <v>0</v>
      </c>
      <c r="U24" s="53">
        <f t="shared" si="2"/>
        <v>0</v>
      </c>
      <c r="V24" s="53">
        <f t="shared" si="2"/>
        <v>0</v>
      </c>
      <c r="W24" s="53">
        <f t="shared" si="2"/>
        <v>0</v>
      </c>
      <c r="X24" s="53">
        <f t="shared" si="2"/>
        <v>0</v>
      </c>
      <c r="Y24" s="53">
        <f t="shared" si="2"/>
        <v>0</v>
      </c>
      <c r="Z24" s="53">
        <f t="shared" si="2"/>
        <v>0</v>
      </c>
      <c r="AA24" s="53">
        <f t="shared" si="2"/>
        <v>0</v>
      </c>
    </row>
    <row r="25" spans="1:27" ht="14.25" customHeight="1">
      <c r="A25" s="54" t="s">
        <v>52</v>
      </c>
      <c r="B25" s="54" t="s">
        <v>53</v>
      </c>
      <c r="C25" s="55">
        <v>0</v>
      </c>
      <c r="D25" s="55">
        <v>0</v>
      </c>
      <c r="E25" s="55">
        <v>0</v>
      </c>
      <c r="F25" s="55">
        <v>0</v>
      </c>
      <c r="G25" s="55">
        <v>0</v>
      </c>
      <c r="H25" s="55">
        <v>0</v>
      </c>
      <c r="I25" s="55">
        <v>0</v>
      </c>
      <c r="J25" s="55">
        <v>0</v>
      </c>
      <c r="K25" s="55">
        <v>0</v>
      </c>
      <c r="L25" s="55">
        <v>0</v>
      </c>
      <c r="M25" s="55">
        <v>0</v>
      </c>
      <c r="N25" s="55">
        <v>0</v>
      </c>
      <c r="O25" s="55">
        <v>0</v>
      </c>
      <c r="P25" s="55">
        <v>0</v>
      </c>
      <c r="Q25" s="55">
        <v>0</v>
      </c>
      <c r="R25" s="55">
        <v>0</v>
      </c>
      <c r="S25" s="55">
        <v>0</v>
      </c>
      <c r="T25" s="55">
        <v>0</v>
      </c>
      <c r="U25" s="55">
        <v>0</v>
      </c>
      <c r="V25" s="55">
        <v>0</v>
      </c>
      <c r="W25" s="55">
        <v>0</v>
      </c>
      <c r="X25" s="55">
        <v>0</v>
      </c>
      <c r="Y25" s="55">
        <v>0</v>
      </c>
      <c r="Z25" s="55">
        <v>0</v>
      </c>
      <c r="AA25" s="55">
        <v>0</v>
      </c>
    </row>
    <row r="26" spans="1:27" ht="14.25" customHeight="1">
      <c r="A26" s="54" t="s">
        <v>54</v>
      </c>
      <c r="B26" s="54" t="s">
        <v>55</v>
      </c>
      <c r="C26" s="55">
        <v>0</v>
      </c>
      <c r="D26" s="55"/>
      <c r="E26" s="55"/>
      <c r="F26" s="55"/>
      <c r="G26" s="55"/>
      <c r="H26" s="55"/>
      <c r="I26" s="55"/>
      <c r="J26" s="55"/>
      <c r="K26" s="55"/>
      <c r="L26" s="55"/>
      <c r="M26" s="55"/>
      <c r="N26" s="55"/>
      <c r="O26" s="55"/>
      <c r="P26" s="55"/>
      <c r="Q26" s="55"/>
      <c r="R26" s="55"/>
      <c r="S26" s="55"/>
      <c r="T26" s="55"/>
      <c r="U26" s="55"/>
      <c r="V26" s="55"/>
      <c r="W26" s="55"/>
      <c r="X26" s="55"/>
      <c r="Y26" s="55"/>
      <c r="Z26" s="55"/>
      <c r="AA26" s="55"/>
    </row>
    <row r="27" spans="1:27" ht="14.25" customHeight="1">
      <c r="A27" s="54" t="s">
        <v>56</v>
      </c>
      <c r="B27" s="54" t="s">
        <v>57</v>
      </c>
      <c r="C27" s="55">
        <v>0</v>
      </c>
      <c r="D27" s="55"/>
      <c r="E27" s="55"/>
      <c r="F27" s="55"/>
      <c r="G27" s="55"/>
      <c r="H27" s="55"/>
      <c r="I27" s="55"/>
      <c r="J27" s="55"/>
      <c r="K27" s="55"/>
      <c r="L27" s="55"/>
      <c r="M27" s="55"/>
      <c r="N27" s="55"/>
      <c r="O27" s="55"/>
      <c r="P27" s="55"/>
      <c r="Q27" s="55"/>
      <c r="R27" s="55"/>
      <c r="S27" s="55"/>
      <c r="T27" s="55"/>
      <c r="U27" s="55"/>
      <c r="V27" s="55"/>
      <c r="W27" s="55"/>
      <c r="X27" s="55"/>
      <c r="Y27" s="55"/>
      <c r="Z27" s="55"/>
      <c r="AA27" s="55"/>
    </row>
    <row r="28" spans="1:27" ht="14.25" customHeight="1">
      <c r="A28" s="54" t="s">
        <v>58</v>
      </c>
      <c r="B28" s="54" t="s">
        <v>59</v>
      </c>
      <c r="C28" s="55">
        <v>0</v>
      </c>
      <c r="D28" s="55"/>
      <c r="E28" s="55"/>
      <c r="F28" s="55"/>
      <c r="G28" s="55"/>
      <c r="H28" s="55"/>
      <c r="I28" s="55"/>
      <c r="J28" s="55"/>
      <c r="K28" s="55"/>
      <c r="L28" s="55"/>
      <c r="M28" s="55"/>
      <c r="N28" s="55"/>
      <c r="O28" s="55"/>
      <c r="P28" s="55"/>
      <c r="Q28" s="55"/>
      <c r="R28" s="55"/>
      <c r="S28" s="55"/>
      <c r="T28" s="55"/>
      <c r="U28" s="55"/>
      <c r="V28" s="55"/>
      <c r="W28" s="55"/>
      <c r="X28" s="55"/>
      <c r="Y28" s="55"/>
      <c r="Z28" s="55"/>
      <c r="AA28" s="55"/>
    </row>
    <row r="29" spans="1:27" ht="14.25" customHeight="1">
      <c r="A29" s="54" t="s">
        <v>60</v>
      </c>
      <c r="B29" s="54" t="s">
        <v>61</v>
      </c>
      <c r="C29" s="55">
        <v>0</v>
      </c>
      <c r="D29" s="55"/>
      <c r="E29" s="55"/>
      <c r="F29" s="55"/>
      <c r="G29" s="55"/>
      <c r="H29" s="55"/>
      <c r="I29" s="55"/>
      <c r="J29" s="55"/>
      <c r="K29" s="55"/>
      <c r="L29" s="55"/>
      <c r="M29" s="55"/>
      <c r="N29" s="55"/>
      <c r="O29" s="55"/>
      <c r="P29" s="55"/>
      <c r="Q29" s="55"/>
      <c r="R29" s="55"/>
      <c r="S29" s="55"/>
      <c r="T29" s="55"/>
      <c r="U29" s="55"/>
      <c r="V29" s="55"/>
      <c r="W29" s="55"/>
      <c r="X29" s="55"/>
      <c r="Y29" s="55"/>
      <c r="Z29" s="55"/>
      <c r="AA29" s="55"/>
    </row>
    <row r="30" spans="1:27" ht="14.25" customHeight="1">
      <c r="A30" s="54" t="s">
        <v>62</v>
      </c>
      <c r="B30" s="54" t="s">
        <v>63</v>
      </c>
      <c r="C30" s="55">
        <v>0</v>
      </c>
      <c r="D30" s="55"/>
      <c r="E30" s="55"/>
      <c r="F30" s="55"/>
      <c r="G30" s="55"/>
      <c r="H30" s="55"/>
      <c r="I30" s="55"/>
      <c r="J30" s="55"/>
      <c r="K30" s="55"/>
      <c r="L30" s="55"/>
      <c r="M30" s="55"/>
      <c r="N30" s="55"/>
      <c r="O30" s="55"/>
      <c r="P30" s="55"/>
      <c r="Q30" s="55"/>
      <c r="R30" s="55"/>
      <c r="S30" s="55"/>
      <c r="T30" s="55"/>
      <c r="U30" s="55"/>
      <c r="V30" s="55"/>
      <c r="W30" s="55"/>
      <c r="X30" s="55"/>
      <c r="Y30" s="55"/>
      <c r="Z30" s="55"/>
      <c r="AA30" s="55"/>
    </row>
    <row r="31" spans="1:27" ht="14.25" customHeight="1">
      <c r="A31" s="54" t="s">
        <v>64</v>
      </c>
      <c r="B31" s="54" t="s">
        <v>65</v>
      </c>
      <c r="C31" s="55">
        <v>0</v>
      </c>
      <c r="D31" s="55"/>
      <c r="E31" s="55"/>
      <c r="F31" s="55"/>
      <c r="G31" s="55"/>
      <c r="H31" s="55"/>
      <c r="I31" s="55"/>
      <c r="J31" s="55"/>
      <c r="K31" s="55"/>
      <c r="L31" s="55"/>
      <c r="M31" s="55"/>
      <c r="N31" s="55"/>
      <c r="O31" s="55"/>
      <c r="P31" s="55"/>
      <c r="Q31" s="55"/>
      <c r="R31" s="55"/>
      <c r="S31" s="55"/>
      <c r="T31" s="55"/>
      <c r="U31" s="55"/>
      <c r="V31" s="55"/>
      <c r="W31" s="55"/>
      <c r="X31" s="55"/>
      <c r="Y31" s="55"/>
      <c r="Z31" s="55"/>
      <c r="AA31" s="55"/>
    </row>
    <row r="32" spans="1:27" ht="14.25" customHeight="1">
      <c r="A32" s="54" t="s">
        <v>66</v>
      </c>
      <c r="B32" s="54" t="s">
        <v>67</v>
      </c>
      <c r="C32" s="55">
        <v>0</v>
      </c>
      <c r="D32" s="55"/>
      <c r="E32" s="55"/>
      <c r="F32" s="55"/>
      <c r="G32" s="55"/>
      <c r="H32" s="55"/>
      <c r="I32" s="55"/>
      <c r="J32" s="55"/>
      <c r="K32" s="55"/>
      <c r="L32" s="55"/>
      <c r="M32" s="55"/>
      <c r="N32" s="55"/>
      <c r="O32" s="55"/>
      <c r="P32" s="55"/>
      <c r="Q32" s="55"/>
      <c r="R32" s="55"/>
      <c r="S32" s="55"/>
      <c r="T32" s="55"/>
      <c r="U32" s="55"/>
      <c r="V32" s="55"/>
      <c r="W32" s="55"/>
      <c r="X32" s="55"/>
      <c r="Y32" s="55"/>
      <c r="Z32" s="55"/>
      <c r="AA32" s="55"/>
    </row>
    <row r="33" spans="1:27" ht="14.25" customHeight="1">
      <c r="A33" s="54" t="s">
        <v>68</v>
      </c>
      <c r="B33" s="54" t="s">
        <v>69</v>
      </c>
      <c r="C33" s="55">
        <v>0</v>
      </c>
      <c r="D33" s="55"/>
      <c r="E33" s="55"/>
      <c r="F33" s="55"/>
      <c r="G33" s="55"/>
      <c r="H33" s="55"/>
      <c r="I33" s="55"/>
      <c r="J33" s="55"/>
      <c r="K33" s="55"/>
      <c r="L33" s="55"/>
      <c r="M33" s="55"/>
      <c r="N33" s="55"/>
      <c r="O33" s="55"/>
      <c r="P33" s="55"/>
      <c r="Q33" s="55"/>
      <c r="R33" s="55"/>
      <c r="S33" s="55"/>
      <c r="T33" s="55"/>
      <c r="U33" s="55"/>
      <c r="V33" s="55"/>
      <c r="W33" s="55"/>
      <c r="X33" s="55"/>
      <c r="Y33" s="55"/>
      <c r="Z33" s="55"/>
      <c r="AA33" s="55"/>
    </row>
    <row r="34" spans="1:27" ht="14.25" customHeight="1">
      <c r="A34" s="54" t="s">
        <v>70</v>
      </c>
      <c r="B34" s="54" t="s">
        <v>71</v>
      </c>
      <c r="C34" s="55">
        <v>0</v>
      </c>
      <c r="D34" s="55"/>
      <c r="E34" s="55"/>
      <c r="F34" s="55"/>
      <c r="G34" s="55"/>
      <c r="H34" s="55"/>
      <c r="I34" s="55"/>
      <c r="J34" s="55"/>
      <c r="K34" s="55"/>
      <c r="L34" s="55"/>
      <c r="M34" s="55"/>
      <c r="N34" s="55"/>
      <c r="O34" s="55"/>
      <c r="P34" s="55"/>
      <c r="Q34" s="55"/>
      <c r="R34" s="55"/>
      <c r="S34" s="55"/>
      <c r="T34" s="55"/>
      <c r="U34" s="55"/>
      <c r="V34" s="55"/>
      <c r="W34" s="55"/>
      <c r="X34" s="55"/>
      <c r="Y34" s="55"/>
      <c r="Z34" s="55"/>
      <c r="AA34" s="55"/>
    </row>
    <row r="35" spans="1:27" ht="14.25" customHeight="1">
      <c r="A35" s="54" t="s">
        <v>72</v>
      </c>
      <c r="B35" s="54" t="s">
        <v>73</v>
      </c>
      <c r="C35" s="55">
        <v>0</v>
      </c>
      <c r="D35" s="55"/>
      <c r="E35" s="55"/>
      <c r="F35" s="55"/>
      <c r="G35" s="55"/>
      <c r="H35" s="55"/>
      <c r="I35" s="55"/>
      <c r="J35" s="55"/>
      <c r="K35" s="55"/>
      <c r="L35" s="55"/>
      <c r="M35" s="55"/>
      <c r="N35" s="55"/>
      <c r="O35" s="55"/>
      <c r="P35" s="55"/>
      <c r="Q35" s="55"/>
      <c r="R35" s="55"/>
      <c r="S35" s="55"/>
      <c r="T35" s="55"/>
      <c r="U35" s="55"/>
      <c r="V35" s="55"/>
      <c r="W35" s="55"/>
      <c r="X35" s="55"/>
      <c r="Y35" s="55"/>
      <c r="Z35" s="55"/>
      <c r="AA35" s="55"/>
    </row>
    <row r="36" spans="1:27" ht="14.25" customHeight="1">
      <c r="A36" s="54" t="s">
        <v>74</v>
      </c>
      <c r="B36" s="54" t="s">
        <v>75</v>
      </c>
      <c r="C36" s="55">
        <v>0</v>
      </c>
      <c r="D36" s="55"/>
      <c r="E36" s="55"/>
      <c r="F36" s="55"/>
      <c r="G36" s="55"/>
      <c r="H36" s="55"/>
      <c r="I36" s="55"/>
      <c r="J36" s="55"/>
      <c r="K36" s="55"/>
      <c r="L36" s="55"/>
      <c r="M36" s="55"/>
      <c r="N36" s="55"/>
      <c r="O36" s="55"/>
      <c r="P36" s="55"/>
      <c r="Q36" s="55"/>
      <c r="R36" s="55"/>
      <c r="S36" s="55"/>
      <c r="T36" s="55"/>
      <c r="U36" s="55"/>
      <c r="V36" s="55"/>
      <c r="W36" s="55"/>
      <c r="X36" s="55"/>
      <c r="Y36" s="55"/>
      <c r="Z36" s="55"/>
      <c r="AA36" s="55"/>
    </row>
    <row r="37" spans="1:27" ht="14.25" customHeight="1">
      <c r="A37" s="54" t="s">
        <v>76</v>
      </c>
      <c r="B37" s="54" t="s">
        <v>77</v>
      </c>
      <c r="C37" s="55">
        <v>0</v>
      </c>
      <c r="D37" s="55"/>
      <c r="E37" s="55"/>
      <c r="F37" s="55"/>
      <c r="G37" s="55"/>
      <c r="H37" s="55"/>
      <c r="I37" s="55"/>
      <c r="J37" s="55"/>
      <c r="K37" s="55"/>
      <c r="L37" s="55"/>
      <c r="M37" s="55"/>
      <c r="N37" s="55"/>
      <c r="O37" s="55"/>
      <c r="P37" s="55"/>
      <c r="Q37" s="55"/>
      <c r="R37" s="55"/>
      <c r="S37" s="55"/>
      <c r="T37" s="55"/>
      <c r="U37" s="55"/>
      <c r="V37" s="55"/>
      <c r="W37" s="55"/>
      <c r="X37" s="55"/>
      <c r="Y37" s="55"/>
      <c r="Z37" s="55"/>
      <c r="AA37" s="55"/>
    </row>
    <row r="38" spans="1:27" ht="14.25" customHeight="1">
      <c r="A38" s="54" t="s">
        <v>78</v>
      </c>
      <c r="B38" s="54" t="s">
        <v>79</v>
      </c>
      <c r="C38" s="55">
        <v>0</v>
      </c>
      <c r="D38" s="55"/>
      <c r="E38" s="55"/>
      <c r="F38" s="55"/>
      <c r="G38" s="55"/>
      <c r="H38" s="55"/>
      <c r="I38" s="55"/>
      <c r="J38" s="55"/>
      <c r="K38" s="55"/>
      <c r="L38" s="55"/>
      <c r="M38" s="55"/>
      <c r="N38" s="55"/>
      <c r="O38" s="55"/>
      <c r="P38" s="55"/>
      <c r="Q38" s="55"/>
      <c r="R38" s="55"/>
      <c r="S38" s="55"/>
      <c r="T38" s="55"/>
      <c r="U38" s="55"/>
      <c r="V38" s="55"/>
      <c r="W38" s="55"/>
      <c r="X38" s="55"/>
      <c r="Y38" s="55"/>
      <c r="Z38" s="55"/>
      <c r="AA38" s="55"/>
    </row>
    <row r="39" spans="1:27" ht="14.25" customHeight="1">
      <c r="A39" s="54" t="s">
        <v>80</v>
      </c>
      <c r="B39" s="54" t="s">
        <v>81</v>
      </c>
      <c r="C39" s="55">
        <v>0</v>
      </c>
      <c r="D39" s="55"/>
      <c r="E39" s="55"/>
      <c r="F39" s="55"/>
      <c r="G39" s="55"/>
      <c r="H39" s="55"/>
      <c r="I39" s="55"/>
      <c r="J39" s="55"/>
      <c r="K39" s="55"/>
      <c r="L39" s="55"/>
      <c r="M39" s="55"/>
      <c r="N39" s="55"/>
      <c r="O39" s="55"/>
      <c r="P39" s="55"/>
      <c r="Q39" s="55"/>
      <c r="R39" s="55"/>
      <c r="S39" s="55"/>
      <c r="T39" s="55"/>
      <c r="U39" s="55"/>
      <c r="V39" s="55"/>
      <c r="W39" s="55"/>
      <c r="X39" s="55"/>
      <c r="Y39" s="55"/>
      <c r="Z39" s="55"/>
      <c r="AA39" s="55"/>
    </row>
    <row r="40" spans="1:27" ht="14.25" customHeight="1">
      <c r="A40" s="54" t="s">
        <v>82</v>
      </c>
      <c r="B40" s="54" t="s">
        <v>83</v>
      </c>
      <c r="C40" s="55">
        <v>0</v>
      </c>
      <c r="D40" s="55"/>
      <c r="E40" s="55"/>
      <c r="F40" s="55"/>
      <c r="G40" s="55"/>
      <c r="H40" s="55"/>
      <c r="I40" s="55"/>
      <c r="J40" s="55"/>
      <c r="K40" s="55"/>
      <c r="L40" s="55"/>
      <c r="M40" s="55"/>
      <c r="N40" s="55"/>
      <c r="O40" s="55"/>
      <c r="P40" s="55"/>
      <c r="Q40" s="55"/>
      <c r="R40" s="55"/>
      <c r="S40" s="55"/>
      <c r="T40" s="55"/>
      <c r="U40" s="55"/>
      <c r="V40" s="55"/>
      <c r="W40" s="55"/>
      <c r="X40" s="55"/>
      <c r="Y40" s="55"/>
      <c r="Z40" s="55"/>
      <c r="AA40" s="55"/>
    </row>
    <row r="41" spans="1:27" ht="14.25" customHeight="1">
      <c r="A41" s="54" t="s">
        <v>84</v>
      </c>
      <c r="B41" s="54" t="s">
        <v>85</v>
      </c>
      <c r="C41" s="55">
        <v>0</v>
      </c>
      <c r="D41" s="55"/>
      <c r="E41" s="55"/>
      <c r="F41" s="55"/>
      <c r="G41" s="55"/>
      <c r="H41" s="55"/>
      <c r="I41" s="55"/>
      <c r="J41" s="55"/>
      <c r="K41" s="55"/>
      <c r="L41" s="55"/>
      <c r="M41" s="55"/>
      <c r="N41" s="55"/>
      <c r="O41" s="55"/>
      <c r="P41" s="55"/>
      <c r="Q41" s="55"/>
      <c r="R41" s="55"/>
      <c r="S41" s="55"/>
      <c r="T41" s="55"/>
      <c r="U41" s="55"/>
      <c r="V41" s="55"/>
      <c r="W41" s="55"/>
      <c r="X41" s="55"/>
      <c r="Y41" s="55"/>
      <c r="Z41" s="55"/>
      <c r="AA41" s="55"/>
    </row>
    <row r="42" spans="1:27" ht="14.25" customHeight="1">
      <c r="A42" s="54" t="s">
        <v>86</v>
      </c>
      <c r="B42" s="54" t="s">
        <v>87</v>
      </c>
      <c r="C42" s="55">
        <v>0</v>
      </c>
      <c r="D42" s="55"/>
      <c r="E42" s="55"/>
      <c r="F42" s="55"/>
      <c r="G42" s="55"/>
      <c r="H42" s="55"/>
      <c r="I42" s="55"/>
      <c r="J42" s="55"/>
      <c r="K42" s="55"/>
      <c r="L42" s="55"/>
      <c r="M42" s="55"/>
      <c r="N42" s="55"/>
      <c r="O42" s="55"/>
      <c r="P42" s="55"/>
      <c r="Q42" s="55"/>
      <c r="R42" s="55"/>
      <c r="S42" s="55"/>
      <c r="T42" s="55"/>
      <c r="U42" s="55"/>
      <c r="V42" s="55"/>
      <c r="W42" s="55"/>
      <c r="X42" s="55"/>
      <c r="Y42" s="55"/>
      <c r="Z42" s="55"/>
      <c r="AA42" s="55"/>
    </row>
    <row r="43" spans="1:27" ht="14.25" customHeight="1">
      <c r="A43" s="54" t="s">
        <v>88</v>
      </c>
      <c r="B43" s="54" t="s">
        <v>89</v>
      </c>
      <c r="C43" s="55">
        <v>0</v>
      </c>
      <c r="D43" s="55"/>
      <c r="E43" s="55"/>
      <c r="F43" s="55"/>
      <c r="G43" s="55"/>
      <c r="H43" s="55"/>
      <c r="I43" s="55"/>
      <c r="J43" s="55"/>
      <c r="K43" s="55"/>
      <c r="L43" s="55"/>
      <c r="M43" s="55"/>
      <c r="N43" s="55"/>
      <c r="O43" s="55"/>
      <c r="P43" s="55"/>
      <c r="Q43" s="55"/>
      <c r="R43" s="55"/>
      <c r="S43" s="55"/>
      <c r="T43" s="55"/>
      <c r="U43" s="55"/>
      <c r="V43" s="55"/>
      <c r="W43" s="55"/>
      <c r="X43" s="55"/>
      <c r="Y43" s="55"/>
      <c r="Z43" s="55"/>
      <c r="AA43" s="55"/>
    </row>
    <row r="44" spans="1:27" ht="14.25" customHeight="1">
      <c r="A44" s="54" t="s">
        <v>90</v>
      </c>
      <c r="B44" s="54" t="s">
        <v>91</v>
      </c>
      <c r="C44" s="55">
        <v>0</v>
      </c>
      <c r="D44" s="55"/>
      <c r="E44" s="55"/>
      <c r="F44" s="55"/>
      <c r="G44" s="55"/>
      <c r="H44" s="55"/>
      <c r="I44" s="55"/>
      <c r="J44" s="55"/>
      <c r="K44" s="55"/>
      <c r="L44" s="55"/>
      <c r="M44" s="55"/>
      <c r="N44" s="55"/>
      <c r="O44" s="55"/>
      <c r="P44" s="55"/>
      <c r="Q44" s="55"/>
      <c r="R44" s="55"/>
      <c r="S44" s="55"/>
      <c r="T44" s="55"/>
      <c r="U44" s="55"/>
      <c r="V44" s="55"/>
      <c r="W44" s="55"/>
      <c r="X44" s="55"/>
      <c r="Y44" s="55"/>
      <c r="Z44" s="55"/>
      <c r="AA44" s="55"/>
    </row>
    <row r="45" spans="1:27" ht="14.25" customHeight="1">
      <c r="A45" s="56"/>
      <c r="B45" s="57"/>
      <c r="C45" s="55"/>
      <c r="D45" s="55"/>
      <c r="E45" s="55"/>
      <c r="F45" s="55"/>
      <c r="G45" s="55"/>
      <c r="H45" s="55"/>
      <c r="I45" s="55"/>
      <c r="J45" s="55"/>
      <c r="K45" s="55"/>
      <c r="L45" s="55"/>
      <c r="M45" s="55"/>
      <c r="N45" s="55"/>
      <c r="O45" s="55"/>
      <c r="P45" s="55"/>
      <c r="Q45" s="55"/>
      <c r="R45" s="55"/>
      <c r="S45" s="55"/>
      <c r="T45" s="55"/>
      <c r="U45" s="55"/>
      <c r="V45" s="55"/>
      <c r="W45" s="55"/>
      <c r="X45" s="55"/>
      <c r="Y45" s="55"/>
      <c r="Z45" s="55"/>
      <c r="AA45" s="55"/>
    </row>
    <row r="46" spans="1:27" ht="14.25" customHeight="1">
      <c r="A46" s="51" t="s">
        <v>92</v>
      </c>
      <c r="B46" s="52" t="s">
        <v>93</v>
      </c>
      <c r="C46" s="53">
        <v>0</v>
      </c>
      <c r="D46" s="53">
        <f t="shared" ref="D46:AA46" si="3">D47+D51</f>
        <v>0</v>
      </c>
      <c r="E46" s="53">
        <f t="shared" si="3"/>
        <v>0</v>
      </c>
      <c r="F46" s="53">
        <f t="shared" si="3"/>
        <v>0</v>
      </c>
      <c r="G46" s="53">
        <f t="shared" si="3"/>
        <v>0</v>
      </c>
      <c r="H46" s="53">
        <f t="shared" si="3"/>
        <v>0</v>
      </c>
      <c r="I46" s="53">
        <f t="shared" si="3"/>
        <v>0</v>
      </c>
      <c r="J46" s="53">
        <f t="shared" si="3"/>
        <v>0</v>
      </c>
      <c r="K46" s="53">
        <f t="shared" si="3"/>
        <v>0</v>
      </c>
      <c r="L46" s="53">
        <f t="shared" si="3"/>
        <v>0</v>
      </c>
      <c r="M46" s="53">
        <f t="shared" si="3"/>
        <v>0</v>
      </c>
      <c r="N46" s="53">
        <f t="shared" si="3"/>
        <v>0</v>
      </c>
      <c r="O46" s="53">
        <f t="shared" si="3"/>
        <v>0</v>
      </c>
      <c r="P46" s="53">
        <f t="shared" si="3"/>
        <v>0</v>
      </c>
      <c r="Q46" s="53">
        <f t="shared" si="3"/>
        <v>0</v>
      </c>
      <c r="R46" s="53">
        <f t="shared" si="3"/>
        <v>0</v>
      </c>
      <c r="S46" s="53">
        <f t="shared" si="3"/>
        <v>0</v>
      </c>
      <c r="T46" s="53">
        <f t="shared" si="3"/>
        <v>0</v>
      </c>
      <c r="U46" s="53">
        <f t="shared" si="3"/>
        <v>0</v>
      </c>
      <c r="V46" s="53">
        <f t="shared" si="3"/>
        <v>0</v>
      </c>
      <c r="W46" s="53">
        <f t="shared" si="3"/>
        <v>0</v>
      </c>
      <c r="X46" s="53">
        <f t="shared" si="3"/>
        <v>0</v>
      </c>
      <c r="Y46" s="53">
        <f t="shared" si="3"/>
        <v>0</v>
      </c>
      <c r="Z46" s="53">
        <f t="shared" si="3"/>
        <v>0</v>
      </c>
      <c r="AA46" s="53">
        <f t="shared" si="3"/>
        <v>0</v>
      </c>
    </row>
    <row r="47" spans="1:27" ht="14.25" customHeight="1">
      <c r="A47" s="58" t="s">
        <v>94</v>
      </c>
      <c r="B47" s="59" t="s">
        <v>95</v>
      </c>
      <c r="C47" s="60">
        <v>0</v>
      </c>
      <c r="D47" s="60">
        <f t="shared" ref="D47:AA47" si="4">SUM(D48:D49)</f>
        <v>0</v>
      </c>
      <c r="E47" s="60">
        <f t="shared" si="4"/>
        <v>0</v>
      </c>
      <c r="F47" s="60">
        <f t="shared" si="4"/>
        <v>0</v>
      </c>
      <c r="G47" s="60">
        <f t="shared" si="4"/>
        <v>0</v>
      </c>
      <c r="H47" s="60">
        <f t="shared" si="4"/>
        <v>0</v>
      </c>
      <c r="I47" s="60">
        <f t="shared" si="4"/>
        <v>0</v>
      </c>
      <c r="J47" s="60">
        <f t="shared" si="4"/>
        <v>0</v>
      </c>
      <c r="K47" s="60">
        <f t="shared" si="4"/>
        <v>0</v>
      </c>
      <c r="L47" s="60">
        <f t="shared" si="4"/>
        <v>0</v>
      </c>
      <c r="M47" s="60">
        <f t="shared" si="4"/>
        <v>0</v>
      </c>
      <c r="N47" s="60">
        <f t="shared" si="4"/>
        <v>0</v>
      </c>
      <c r="O47" s="60">
        <f t="shared" si="4"/>
        <v>0</v>
      </c>
      <c r="P47" s="60">
        <f t="shared" si="4"/>
        <v>0</v>
      </c>
      <c r="Q47" s="60">
        <f t="shared" si="4"/>
        <v>0</v>
      </c>
      <c r="R47" s="60">
        <f t="shared" si="4"/>
        <v>0</v>
      </c>
      <c r="S47" s="60">
        <f t="shared" si="4"/>
        <v>0</v>
      </c>
      <c r="T47" s="60">
        <f t="shared" si="4"/>
        <v>0</v>
      </c>
      <c r="U47" s="60">
        <f t="shared" si="4"/>
        <v>0</v>
      </c>
      <c r="V47" s="60">
        <f t="shared" si="4"/>
        <v>0</v>
      </c>
      <c r="W47" s="60">
        <f t="shared" si="4"/>
        <v>0</v>
      </c>
      <c r="X47" s="60">
        <f t="shared" si="4"/>
        <v>0</v>
      </c>
      <c r="Y47" s="60">
        <f t="shared" si="4"/>
        <v>0</v>
      </c>
      <c r="Z47" s="60">
        <f t="shared" si="4"/>
        <v>0</v>
      </c>
      <c r="AA47" s="60">
        <f t="shared" si="4"/>
        <v>0</v>
      </c>
    </row>
    <row r="48" spans="1:27" ht="14.25" customHeight="1">
      <c r="A48" s="61" t="s">
        <v>96</v>
      </c>
      <c r="B48" s="54" t="s">
        <v>97</v>
      </c>
      <c r="C48" s="55">
        <f>SUM(D48:AA48)</f>
        <v>0</v>
      </c>
      <c r="D48" s="55"/>
      <c r="E48" s="55"/>
      <c r="F48" s="55"/>
      <c r="G48" s="55"/>
      <c r="H48" s="55"/>
      <c r="I48" s="55"/>
      <c r="J48" s="55"/>
      <c r="K48" s="55"/>
      <c r="L48" s="55"/>
      <c r="M48" s="55"/>
      <c r="N48" s="55"/>
      <c r="O48" s="55"/>
      <c r="P48" s="55"/>
      <c r="Q48" s="55"/>
      <c r="R48" s="55"/>
      <c r="S48" s="55"/>
      <c r="T48" s="55"/>
      <c r="U48" s="55"/>
      <c r="V48" s="55"/>
      <c r="W48" s="55"/>
      <c r="X48" s="55"/>
      <c r="Y48" s="55"/>
      <c r="Z48" s="55"/>
      <c r="AA48" s="55"/>
    </row>
    <row r="49" spans="1:27" ht="14.25" customHeight="1">
      <c r="A49" s="54"/>
      <c r="B49" s="54"/>
      <c r="C49" s="55"/>
      <c r="D49" s="55"/>
      <c r="E49" s="55"/>
      <c r="F49" s="55"/>
      <c r="G49" s="55"/>
      <c r="H49" s="55"/>
      <c r="I49" s="55"/>
      <c r="J49" s="55"/>
      <c r="K49" s="55"/>
      <c r="L49" s="55"/>
      <c r="M49" s="55"/>
      <c r="N49" s="55"/>
      <c r="O49" s="55"/>
      <c r="P49" s="55"/>
      <c r="Q49" s="55"/>
      <c r="R49" s="55"/>
      <c r="S49" s="55"/>
      <c r="T49" s="55"/>
      <c r="U49" s="55"/>
      <c r="V49" s="55"/>
      <c r="W49" s="55"/>
      <c r="X49" s="55"/>
      <c r="Y49" s="55"/>
      <c r="Z49" s="55"/>
      <c r="AA49" s="55"/>
    </row>
    <row r="50" spans="1:27" ht="14.25" customHeight="1">
      <c r="A50" s="56"/>
      <c r="B50" s="57"/>
      <c r="C50" s="55">
        <f t="shared" ref="C50:C65" si="5">SUM(D50:AA50)</f>
        <v>0</v>
      </c>
      <c r="D50" s="55">
        <f t="shared" ref="D50:AA50" si="6">SUM(E50:G50)</f>
        <v>0</v>
      </c>
      <c r="E50" s="55">
        <f t="shared" si="6"/>
        <v>0</v>
      </c>
      <c r="F50" s="55">
        <f t="shared" si="6"/>
        <v>0</v>
      </c>
      <c r="G50" s="55">
        <f t="shared" si="6"/>
        <v>0</v>
      </c>
      <c r="H50" s="55">
        <f t="shared" si="6"/>
        <v>0</v>
      </c>
      <c r="I50" s="55">
        <f t="shared" si="6"/>
        <v>0</v>
      </c>
      <c r="J50" s="55">
        <f t="shared" si="6"/>
        <v>0</v>
      </c>
      <c r="K50" s="55">
        <f t="shared" si="6"/>
        <v>0</v>
      </c>
      <c r="L50" s="55">
        <f t="shared" si="6"/>
        <v>0</v>
      </c>
      <c r="M50" s="55">
        <f t="shared" si="6"/>
        <v>0</v>
      </c>
      <c r="N50" s="55">
        <f t="shared" si="6"/>
        <v>0</v>
      </c>
      <c r="O50" s="55">
        <f t="shared" si="6"/>
        <v>0</v>
      </c>
      <c r="P50" s="55">
        <f t="shared" si="6"/>
        <v>0</v>
      </c>
      <c r="Q50" s="55">
        <f t="shared" si="6"/>
        <v>0</v>
      </c>
      <c r="R50" s="55">
        <f t="shared" si="6"/>
        <v>0</v>
      </c>
      <c r="S50" s="55">
        <f t="shared" si="6"/>
        <v>0</v>
      </c>
      <c r="T50" s="55">
        <f t="shared" si="6"/>
        <v>0</v>
      </c>
      <c r="U50" s="55">
        <f t="shared" si="6"/>
        <v>0</v>
      </c>
      <c r="V50" s="55">
        <f t="shared" si="6"/>
        <v>0</v>
      </c>
      <c r="W50" s="55">
        <f t="shared" si="6"/>
        <v>0</v>
      </c>
      <c r="X50" s="55">
        <f t="shared" si="6"/>
        <v>0</v>
      </c>
      <c r="Y50" s="55">
        <f t="shared" si="6"/>
        <v>0</v>
      </c>
      <c r="Z50" s="55">
        <f t="shared" si="6"/>
        <v>0</v>
      </c>
      <c r="AA50" s="55">
        <f t="shared" si="6"/>
        <v>0</v>
      </c>
    </row>
    <row r="51" spans="1:27" ht="14.25" customHeight="1">
      <c r="A51" s="62" t="s">
        <v>98</v>
      </c>
      <c r="B51" s="62" t="s">
        <v>99</v>
      </c>
      <c r="C51" s="60">
        <f t="shared" si="5"/>
        <v>0</v>
      </c>
      <c r="D51" s="60">
        <f t="shared" ref="D51:AA51" si="7">SUM(D52:D65)</f>
        <v>0</v>
      </c>
      <c r="E51" s="60">
        <f t="shared" si="7"/>
        <v>0</v>
      </c>
      <c r="F51" s="60">
        <f t="shared" si="7"/>
        <v>0</v>
      </c>
      <c r="G51" s="60">
        <f t="shared" si="7"/>
        <v>0</v>
      </c>
      <c r="H51" s="60">
        <f t="shared" si="7"/>
        <v>0</v>
      </c>
      <c r="I51" s="60">
        <f t="shared" si="7"/>
        <v>0</v>
      </c>
      <c r="J51" s="60">
        <f t="shared" si="7"/>
        <v>0</v>
      </c>
      <c r="K51" s="60">
        <f t="shared" si="7"/>
        <v>0</v>
      </c>
      <c r="L51" s="60">
        <f t="shared" si="7"/>
        <v>0</v>
      </c>
      <c r="M51" s="60">
        <f t="shared" si="7"/>
        <v>0</v>
      </c>
      <c r="N51" s="60">
        <f t="shared" si="7"/>
        <v>0</v>
      </c>
      <c r="O51" s="60">
        <f t="shared" si="7"/>
        <v>0</v>
      </c>
      <c r="P51" s="60">
        <f t="shared" si="7"/>
        <v>0</v>
      </c>
      <c r="Q51" s="60">
        <f t="shared" si="7"/>
        <v>0</v>
      </c>
      <c r="R51" s="60">
        <f t="shared" si="7"/>
        <v>0</v>
      </c>
      <c r="S51" s="60">
        <f t="shared" si="7"/>
        <v>0</v>
      </c>
      <c r="T51" s="60">
        <f t="shared" si="7"/>
        <v>0</v>
      </c>
      <c r="U51" s="60">
        <f t="shared" si="7"/>
        <v>0</v>
      </c>
      <c r="V51" s="60">
        <f t="shared" si="7"/>
        <v>0</v>
      </c>
      <c r="W51" s="60">
        <f t="shared" si="7"/>
        <v>0</v>
      </c>
      <c r="X51" s="60">
        <f t="shared" si="7"/>
        <v>0</v>
      </c>
      <c r="Y51" s="60">
        <f t="shared" si="7"/>
        <v>0</v>
      </c>
      <c r="Z51" s="60">
        <f t="shared" si="7"/>
        <v>0</v>
      </c>
      <c r="AA51" s="60">
        <f t="shared" si="7"/>
        <v>0</v>
      </c>
    </row>
    <row r="52" spans="1:27" ht="14.25" customHeight="1">
      <c r="A52" s="54" t="s">
        <v>100</v>
      </c>
      <c r="B52" s="54" t="s">
        <v>101</v>
      </c>
      <c r="C52" s="55">
        <f t="shared" si="5"/>
        <v>0</v>
      </c>
      <c r="D52" s="55">
        <v>0</v>
      </c>
      <c r="E52" s="55">
        <v>0</v>
      </c>
      <c r="F52" s="55">
        <v>0</v>
      </c>
      <c r="G52" s="55">
        <v>0</v>
      </c>
      <c r="H52" s="55">
        <v>0</v>
      </c>
      <c r="I52" s="55">
        <v>0</v>
      </c>
      <c r="J52" s="55">
        <v>0</v>
      </c>
      <c r="K52" s="55">
        <v>0</v>
      </c>
      <c r="L52" s="55">
        <v>0</v>
      </c>
      <c r="M52" s="55">
        <v>0</v>
      </c>
      <c r="N52" s="55">
        <v>0</v>
      </c>
      <c r="O52" s="55">
        <v>0</v>
      </c>
      <c r="P52" s="55">
        <v>0</v>
      </c>
      <c r="Q52" s="55">
        <v>0</v>
      </c>
      <c r="R52" s="55">
        <v>0</v>
      </c>
      <c r="S52" s="55">
        <v>0</v>
      </c>
      <c r="T52" s="55">
        <v>0</v>
      </c>
      <c r="U52" s="55">
        <v>0</v>
      </c>
      <c r="V52" s="55">
        <v>0</v>
      </c>
      <c r="W52" s="55">
        <v>0</v>
      </c>
      <c r="X52" s="55">
        <v>0</v>
      </c>
      <c r="Y52" s="55">
        <v>0</v>
      </c>
      <c r="Z52" s="55">
        <v>0</v>
      </c>
      <c r="AA52" s="55">
        <v>0</v>
      </c>
    </row>
    <row r="53" spans="1:27" ht="14.25" customHeight="1">
      <c r="A53" s="54" t="s">
        <v>102</v>
      </c>
      <c r="B53" s="54" t="s">
        <v>103</v>
      </c>
      <c r="C53" s="55">
        <f t="shared" si="5"/>
        <v>0</v>
      </c>
      <c r="D53" s="55"/>
      <c r="E53" s="55"/>
      <c r="F53" s="55"/>
      <c r="G53" s="55"/>
      <c r="H53" s="55"/>
      <c r="I53" s="55"/>
      <c r="J53" s="55"/>
      <c r="K53" s="55"/>
      <c r="L53" s="55"/>
      <c r="M53" s="55"/>
      <c r="N53" s="55"/>
      <c r="O53" s="55"/>
      <c r="P53" s="55"/>
      <c r="Q53" s="55"/>
      <c r="R53" s="55"/>
      <c r="S53" s="55"/>
      <c r="T53" s="55"/>
      <c r="U53" s="55"/>
      <c r="V53" s="55"/>
      <c r="W53" s="55"/>
      <c r="X53" s="55"/>
      <c r="Y53" s="55"/>
      <c r="Z53" s="55"/>
      <c r="AA53" s="55"/>
    </row>
    <row r="54" spans="1:27" ht="14.25" customHeight="1">
      <c r="A54" s="54" t="s">
        <v>104</v>
      </c>
      <c r="B54" s="54" t="s">
        <v>105</v>
      </c>
      <c r="C54" s="55">
        <f t="shared" si="5"/>
        <v>0</v>
      </c>
      <c r="D54" s="55"/>
      <c r="E54" s="55"/>
      <c r="F54" s="55"/>
      <c r="G54" s="55"/>
      <c r="H54" s="55"/>
      <c r="I54" s="55"/>
      <c r="J54" s="55"/>
      <c r="K54" s="55"/>
      <c r="L54" s="55"/>
      <c r="M54" s="55"/>
      <c r="N54" s="55"/>
      <c r="O54" s="55"/>
      <c r="P54" s="55"/>
      <c r="Q54" s="55"/>
      <c r="R54" s="55"/>
      <c r="S54" s="55"/>
      <c r="T54" s="55"/>
      <c r="U54" s="55"/>
      <c r="V54" s="55"/>
      <c r="W54" s="55"/>
      <c r="X54" s="55"/>
      <c r="Y54" s="55"/>
      <c r="Z54" s="55"/>
      <c r="AA54" s="55"/>
    </row>
    <row r="55" spans="1:27" ht="14.25" customHeight="1">
      <c r="A55" s="54" t="s">
        <v>106</v>
      </c>
      <c r="B55" s="54" t="s">
        <v>107</v>
      </c>
      <c r="C55" s="55">
        <f t="shared" si="5"/>
        <v>0</v>
      </c>
      <c r="D55" s="55"/>
      <c r="E55" s="55"/>
      <c r="F55" s="55"/>
      <c r="G55" s="55"/>
      <c r="H55" s="55"/>
      <c r="I55" s="55"/>
      <c r="J55" s="55"/>
      <c r="K55" s="55"/>
      <c r="L55" s="55"/>
      <c r="M55" s="55"/>
      <c r="N55" s="55"/>
      <c r="O55" s="55"/>
      <c r="P55" s="55"/>
      <c r="Q55" s="55"/>
      <c r="R55" s="55"/>
      <c r="S55" s="55"/>
      <c r="T55" s="55"/>
      <c r="U55" s="55"/>
      <c r="V55" s="55"/>
      <c r="W55" s="55"/>
      <c r="X55" s="55"/>
      <c r="Y55" s="55"/>
      <c r="Z55" s="55"/>
      <c r="AA55" s="55"/>
    </row>
    <row r="56" spans="1:27" ht="14.25" customHeight="1">
      <c r="A56" s="54" t="s">
        <v>108</v>
      </c>
      <c r="B56" s="54" t="s">
        <v>109</v>
      </c>
      <c r="C56" s="55">
        <f t="shared" si="5"/>
        <v>0</v>
      </c>
      <c r="D56" s="55"/>
      <c r="E56" s="55"/>
      <c r="F56" s="55"/>
      <c r="G56" s="55"/>
      <c r="H56" s="55"/>
      <c r="I56" s="55"/>
      <c r="J56" s="55"/>
      <c r="K56" s="55"/>
      <c r="L56" s="55"/>
      <c r="M56" s="55"/>
      <c r="N56" s="55"/>
      <c r="O56" s="55"/>
      <c r="P56" s="55"/>
      <c r="Q56" s="55"/>
      <c r="R56" s="55"/>
      <c r="S56" s="55"/>
      <c r="T56" s="55"/>
      <c r="U56" s="55"/>
      <c r="V56" s="55"/>
      <c r="W56" s="55"/>
      <c r="X56" s="55"/>
      <c r="Y56" s="55"/>
      <c r="Z56" s="55"/>
      <c r="AA56" s="55"/>
    </row>
    <row r="57" spans="1:27" ht="14.25" customHeight="1">
      <c r="A57" s="54" t="s">
        <v>110</v>
      </c>
      <c r="B57" s="54" t="s">
        <v>111</v>
      </c>
      <c r="C57" s="55">
        <f t="shared" si="5"/>
        <v>0</v>
      </c>
      <c r="D57" s="55"/>
      <c r="E57" s="55"/>
      <c r="F57" s="55"/>
      <c r="G57" s="55"/>
      <c r="H57" s="55"/>
      <c r="I57" s="55"/>
      <c r="J57" s="55"/>
      <c r="K57" s="55"/>
      <c r="L57" s="55"/>
      <c r="M57" s="55"/>
      <c r="N57" s="55"/>
      <c r="O57" s="55"/>
      <c r="P57" s="55"/>
      <c r="Q57" s="55"/>
      <c r="R57" s="55"/>
      <c r="S57" s="55"/>
      <c r="T57" s="55"/>
      <c r="U57" s="55"/>
      <c r="V57" s="55"/>
      <c r="W57" s="55"/>
      <c r="X57" s="55"/>
      <c r="Y57" s="55"/>
      <c r="Z57" s="55"/>
      <c r="AA57" s="55"/>
    </row>
    <row r="58" spans="1:27" ht="14.25" customHeight="1">
      <c r="A58" s="54" t="s">
        <v>112</v>
      </c>
      <c r="B58" s="54" t="s">
        <v>113</v>
      </c>
      <c r="C58" s="55">
        <f t="shared" si="5"/>
        <v>0</v>
      </c>
      <c r="D58" s="55"/>
      <c r="E58" s="55"/>
      <c r="F58" s="55"/>
      <c r="G58" s="55"/>
      <c r="H58" s="55"/>
      <c r="I58" s="55"/>
      <c r="J58" s="55"/>
      <c r="K58" s="55"/>
      <c r="L58" s="55"/>
      <c r="M58" s="55"/>
      <c r="N58" s="55"/>
      <c r="O58" s="55"/>
      <c r="P58" s="55"/>
      <c r="Q58" s="55"/>
      <c r="R58" s="55"/>
      <c r="S58" s="55"/>
      <c r="T58" s="55"/>
      <c r="U58" s="55"/>
      <c r="V58" s="55"/>
      <c r="W58" s="55"/>
      <c r="X58" s="55"/>
      <c r="Y58" s="55"/>
      <c r="Z58" s="55"/>
      <c r="AA58" s="55"/>
    </row>
    <row r="59" spans="1:27" ht="14.25" customHeight="1">
      <c r="A59" s="54" t="s">
        <v>114</v>
      </c>
      <c r="B59" s="54" t="s">
        <v>115</v>
      </c>
      <c r="C59" s="55">
        <f t="shared" si="5"/>
        <v>0</v>
      </c>
      <c r="D59" s="55"/>
      <c r="E59" s="55"/>
      <c r="F59" s="55"/>
      <c r="G59" s="55"/>
      <c r="H59" s="55"/>
      <c r="I59" s="55"/>
      <c r="J59" s="55"/>
      <c r="K59" s="55"/>
      <c r="L59" s="55"/>
      <c r="M59" s="55"/>
      <c r="N59" s="55"/>
      <c r="O59" s="55"/>
      <c r="P59" s="55"/>
      <c r="Q59" s="55"/>
      <c r="R59" s="55"/>
      <c r="S59" s="55"/>
      <c r="T59" s="55"/>
      <c r="U59" s="55"/>
      <c r="V59" s="55"/>
      <c r="W59" s="55"/>
      <c r="X59" s="55"/>
      <c r="Y59" s="55"/>
      <c r="Z59" s="55"/>
      <c r="AA59" s="55"/>
    </row>
    <row r="60" spans="1:27" ht="14.25" customHeight="1">
      <c r="A60" s="54" t="s">
        <v>116</v>
      </c>
      <c r="B60" s="54" t="s">
        <v>117</v>
      </c>
      <c r="C60" s="55">
        <f t="shared" si="5"/>
        <v>0</v>
      </c>
      <c r="D60" s="55"/>
      <c r="E60" s="55"/>
      <c r="F60" s="55"/>
      <c r="G60" s="55"/>
      <c r="H60" s="55"/>
      <c r="I60" s="55"/>
      <c r="J60" s="55"/>
      <c r="K60" s="55"/>
      <c r="L60" s="55"/>
      <c r="M60" s="55"/>
      <c r="N60" s="55"/>
      <c r="O60" s="55"/>
      <c r="P60" s="55"/>
      <c r="Q60" s="55"/>
      <c r="R60" s="55"/>
      <c r="S60" s="55"/>
      <c r="T60" s="55"/>
      <c r="U60" s="55"/>
      <c r="V60" s="55"/>
      <c r="W60" s="55"/>
      <c r="X60" s="55"/>
      <c r="Y60" s="55"/>
      <c r="Z60" s="55"/>
      <c r="AA60" s="55"/>
    </row>
    <row r="61" spans="1:27" ht="14.25" customHeight="1">
      <c r="A61" s="54" t="s">
        <v>118</v>
      </c>
      <c r="B61" s="54" t="s">
        <v>119</v>
      </c>
      <c r="C61" s="55">
        <f t="shared" si="5"/>
        <v>0</v>
      </c>
      <c r="D61" s="55"/>
      <c r="E61" s="55"/>
      <c r="F61" s="55"/>
      <c r="G61" s="55"/>
      <c r="H61" s="55"/>
      <c r="I61" s="55"/>
      <c r="J61" s="55"/>
      <c r="K61" s="55"/>
      <c r="L61" s="55"/>
      <c r="M61" s="55"/>
      <c r="N61" s="55"/>
      <c r="O61" s="55"/>
      <c r="P61" s="55"/>
      <c r="Q61" s="55"/>
      <c r="R61" s="55"/>
      <c r="S61" s="55"/>
      <c r="T61" s="55"/>
      <c r="U61" s="55"/>
      <c r="V61" s="55"/>
      <c r="W61" s="55"/>
      <c r="X61" s="55"/>
      <c r="Y61" s="55"/>
      <c r="Z61" s="55"/>
      <c r="AA61" s="55"/>
    </row>
    <row r="62" spans="1:27" ht="14.25" customHeight="1">
      <c r="A62" s="54" t="s">
        <v>120</v>
      </c>
      <c r="B62" s="54" t="s">
        <v>121</v>
      </c>
      <c r="C62" s="55">
        <f t="shared" si="5"/>
        <v>0</v>
      </c>
      <c r="D62" s="55"/>
      <c r="E62" s="55"/>
      <c r="F62" s="55"/>
      <c r="G62" s="55"/>
      <c r="H62" s="55"/>
      <c r="I62" s="55"/>
      <c r="J62" s="55"/>
      <c r="K62" s="55"/>
      <c r="L62" s="55"/>
      <c r="M62" s="55"/>
      <c r="N62" s="55"/>
      <c r="O62" s="55"/>
      <c r="P62" s="55"/>
      <c r="Q62" s="55"/>
      <c r="R62" s="55"/>
      <c r="S62" s="55"/>
      <c r="T62" s="55"/>
      <c r="U62" s="55"/>
      <c r="V62" s="55"/>
      <c r="W62" s="55"/>
      <c r="X62" s="55"/>
      <c r="Y62" s="55"/>
      <c r="Z62" s="55"/>
      <c r="AA62" s="55"/>
    </row>
    <row r="63" spans="1:27" ht="14.25" customHeight="1">
      <c r="A63" s="54" t="s">
        <v>122</v>
      </c>
      <c r="B63" s="54" t="s">
        <v>123</v>
      </c>
      <c r="C63" s="55">
        <f t="shared" si="5"/>
        <v>0</v>
      </c>
      <c r="D63" s="55"/>
      <c r="E63" s="55"/>
      <c r="F63" s="55"/>
      <c r="G63" s="55"/>
      <c r="H63" s="55"/>
      <c r="I63" s="55"/>
      <c r="J63" s="55"/>
      <c r="K63" s="55"/>
      <c r="L63" s="55"/>
      <c r="M63" s="55"/>
      <c r="N63" s="55"/>
      <c r="O63" s="55"/>
      <c r="P63" s="55"/>
      <c r="Q63" s="55"/>
      <c r="R63" s="55"/>
      <c r="S63" s="55"/>
      <c r="T63" s="55"/>
      <c r="U63" s="55"/>
      <c r="V63" s="55"/>
      <c r="W63" s="55"/>
      <c r="X63" s="55"/>
      <c r="Y63" s="55"/>
      <c r="Z63" s="55"/>
      <c r="AA63" s="55"/>
    </row>
    <row r="64" spans="1:27" ht="14.25" customHeight="1">
      <c r="A64" s="54" t="s">
        <v>124</v>
      </c>
      <c r="B64" s="54" t="s">
        <v>125</v>
      </c>
      <c r="C64" s="55">
        <f t="shared" si="5"/>
        <v>0</v>
      </c>
      <c r="D64" s="55"/>
      <c r="E64" s="55"/>
      <c r="F64" s="55"/>
      <c r="G64" s="55"/>
      <c r="H64" s="55"/>
      <c r="I64" s="55"/>
      <c r="J64" s="55"/>
      <c r="K64" s="55"/>
      <c r="L64" s="55"/>
      <c r="M64" s="55"/>
      <c r="N64" s="55"/>
      <c r="O64" s="55"/>
      <c r="P64" s="55"/>
      <c r="Q64" s="55"/>
      <c r="R64" s="55"/>
      <c r="S64" s="55"/>
      <c r="T64" s="55"/>
      <c r="U64" s="55"/>
      <c r="V64" s="55"/>
      <c r="W64" s="55"/>
      <c r="X64" s="55"/>
      <c r="Y64" s="55"/>
      <c r="Z64" s="55"/>
      <c r="AA64" s="55"/>
    </row>
    <row r="65" spans="1:27" ht="14.25" customHeight="1">
      <c r="A65" s="54" t="s">
        <v>126</v>
      </c>
      <c r="B65" s="54" t="s">
        <v>127</v>
      </c>
      <c r="C65" s="55">
        <f t="shared" si="5"/>
        <v>0</v>
      </c>
      <c r="D65" s="55"/>
      <c r="E65" s="55"/>
      <c r="F65" s="55"/>
      <c r="G65" s="55"/>
      <c r="H65" s="55"/>
      <c r="I65" s="55"/>
      <c r="J65" s="55"/>
      <c r="K65" s="55"/>
      <c r="L65" s="55"/>
      <c r="M65" s="55"/>
      <c r="N65" s="55"/>
      <c r="O65" s="55"/>
      <c r="P65" s="55"/>
      <c r="Q65" s="55"/>
      <c r="R65" s="55"/>
      <c r="S65" s="55"/>
      <c r="T65" s="55"/>
      <c r="U65" s="55"/>
      <c r="V65" s="55"/>
      <c r="W65" s="55"/>
      <c r="X65" s="55"/>
      <c r="Y65" s="55"/>
      <c r="Z65" s="55"/>
      <c r="AA65" s="55"/>
    </row>
    <row r="66" spans="1:27" ht="14.25" customHeight="1">
      <c r="A66" s="37"/>
      <c r="B66" s="57"/>
      <c r="C66" s="63"/>
      <c r="D66" s="63"/>
      <c r="E66" s="63"/>
      <c r="F66" s="63"/>
      <c r="G66" s="63"/>
      <c r="H66" s="63"/>
      <c r="I66" s="63"/>
      <c r="J66" s="63"/>
      <c r="K66" s="63"/>
      <c r="L66" s="63"/>
      <c r="M66" s="63"/>
      <c r="N66" s="63"/>
      <c r="O66" s="63"/>
      <c r="P66" s="63"/>
      <c r="Q66" s="63"/>
      <c r="R66" s="63"/>
      <c r="S66" s="63"/>
      <c r="T66" s="63"/>
      <c r="U66" s="63"/>
      <c r="V66" s="63"/>
      <c r="W66" s="63"/>
      <c r="X66" s="63"/>
      <c r="Y66" s="63"/>
      <c r="Z66" s="63"/>
      <c r="AA66" s="63"/>
    </row>
    <row r="67" spans="1:27" ht="14.25" customHeight="1">
      <c r="A67" s="64"/>
      <c r="B67" s="65" t="s">
        <v>128</v>
      </c>
      <c r="C67" s="66">
        <f>SUM(D67:AA67)</f>
        <v>0</v>
      </c>
      <c r="D67" s="66">
        <f t="shared" ref="D67:AA67" si="8">D46+D24</f>
        <v>0</v>
      </c>
      <c r="E67" s="66">
        <f t="shared" si="8"/>
        <v>0</v>
      </c>
      <c r="F67" s="66">
        <f t="shared" si="8"/>
        <v>0</v>
      </c>
      <c r="G67" s="66">
        <f t="shared" si="8"/>
        <v>0</v>
      </c>
      <c r="H67" s="66">
        <f t="shared" si="8"/>
        <v>0</v>
      </c>
      <c r="I67" s="66">
        <f t="shared" si="8"/>
        <v>0</v>
      </c>
      <c r="J67" s="66">
        <f t="shared" si="8"/>
        <v>0</v>
      </c>
      <c r="K67" s="66">
        <f t="shared" si="8"/>
        <v>0</v>
      </c>
      <c r="L67" s="66">
        <f t="shared" si="8"/>
        <v>0</v>
      </c>
      <c r="M67" s="66">
        <f t="shared" si="8"/>
        <v>0</v>
      </c>
      <c r="N67" s="66">
        <f t="shared" si="8"/>
        <v>0</v>
      </c>
      <c r="O67" s="66">
        <f t="shared" si="8"/>
        <v>0</v>
      </c>
      <c r="P67" s="66">
        <f t="shared" si="8"/>
        <v>0</v>
      </c>
      <c r="Q67" s="66">
        <f t="shared" si="8"/>
        <v>0</v>
      </c>
      <c r="R67" s="66">
        <f t="shared" si="8"/>
        <v>0</v>
      </c>
      <c r="S67" s="66">
        <f t="shared" si="8"/>
        <v>0</v>
      </c>
      <c r="T67" s="66">
        <f t="shared" si="8"/>
        <v>0</v>
      </c>
      <c r="U67" s="66">
        <f t="shared" si="8"/>
        <v>0</v>
      </c>
      <c r="V67" s="66">
        <f t="shared" si="8"/>
        <v>0</v>
      </c>
      <c r="W67" s="66">
        <f t="shared" si="8"/>
        <v>0</v>
      </c>
      <c r="X67" s="66">
        <f t="shared" si="8"/>
        <v>0</v>
      </c>
      <c r="Y67" s="66">
        <f t="shared" si="8"/>
        <v>0</v>
      </c>
      <c r="Z67" s="66">
        <f t="shared" si="8"/>
        <v>0</v>
      </c>
      <c r="AA67" s="66">
        <f t="shared" si="8"/>
        <v>0</v>
      </c>
    </row>
    <row r="68" spans="1:27" ht="14.25" customHeight="1">
      <c r="A68" s="37"/>
      <c r="B68" s="67"/>
      <c r="C68" s="68" t="s">
        <v>3</v>
      </c>
      <c r="D68" s="68"/>
      <c r="E68" s="68"/>
      <c r="F68" s="68"/>
      <c r="G68" s="68"/>
      <c r="H68" s="68"/>
      <c r="I68" s="68"/>
      <c r="J68" s="68"/>
      <c r="K68" s="68"/>
      <c r="L68" s="68"/>
      <c r="M68" s="68"/>
      <c r="N68" s="68"/>
      <c r="O68" s="68"/>
      <c r="P68" s="68"/>
      <c r="Q68" s="68"/>
      <c r="R68" s="68"/>
      <c r="S68" s="68"/>
      <c r="T68" s="68"/>
      <c r="U68" s="68"/>
      <c r="V68" s="68"/>
      <c r="W68" s="68"/>
      <c r="X68" s="68"/>
      <c r="Y68" s="68"/>
      <c r="Z68" s="68"/>
      <c r="AA68" s="68"/>
    </row>
    <row r="69" spans="1:27" ht="14.25" customHeight="1">
      <c r="A69" s="51" t="s">
        <v>129</v>
      </c>
      <c r="B69" s="52" t="s">
        <v>130</v>
      </c>
      <c r="C69" s="69">
        <f>SUM(D69:AA69)</f>
        <v>0</v>
      </c>
      <c r="D69" s="69">
        <f t="shared" ref="D69:AA69" si="9">SUM(D71:D75)</f>
        <v>0</v>
      </c>
      <c r="E69" s="69">
        <f t="shared" si="9"/>
        <v>0</v>
      </c>
      <c r="F69" s="69">
        <f t="shared" si="9"/>
        <v>0</v>
      </c>
      <c r="G69" s="69">
        <f t="shared" si="9"/>
        <v>0</v>
      </c>
      <c r="H69" s="69">
        <f t="shared" si="9"/>
        <v>0</v>
      </c>
      <c r="I69" s="69">
        <f t="shared" si="9"/>
        <v>0</v>
      </c>
      <c r="J69" s="69">
        <f t="shared" si="9"/>
        <v>0</v>
      </c>
      <c r="K69" s="69">
        <f t="shared" si="9"/>
        <v>0</v>
      </c>
      <c r="L69" s="69">
        <f t="shared" si="9"/>
        <v>0</v>
      </c>
      <c r="M69" s="69">
        <f t="shared" si="9"/>
        <v>0</v>
      </c>
      <c r="N69" s="69">
        <f t="shared" si="9"/>
        <v>0</v>
      </c>
      <c r="O69" s="69">
        <f t="shared" si="9"/>
        <v>0</v>
      </c>
      <c r="P69" s="69">
        <f t="shared" si="9"/>
        <v>0</v>
      </c>
      <c r="Q69" s="69">
        <f t="shared" si="9"/>
        <v>0</v>
      </c>
      <c r="R69" s="69">
        <f t="shared" si="9"/>
        <v>0</v>
      </c>
      <c r="S69" s="69">
        <f t="shared" si="9"/>
        <v>0</v>
      </c>
      <c r="T69" s="69">
        <f t="shared" si="9"/>
        <v>0</v>
      </c>
      <c r="U69" s="69">
        <f t="shared" si="9"/>
        <v>0</v>
      </c>
      <c r="V69" s="69">
        <f t="shared" si="9"/>
        <v>0</v>
      </c>
      <c r="W69" s="69">
        <f t="shared" si="9"/>
        <v>0</v>
      </c>
      <c r="X69" s="69">
        <f t="shared" si="9"/>
        <v>0</v>
      </c>
      <c r="Y69" s="69">
        <f t="shared" si="9"/>
        <v>0</v>
      </c>
      <c r="Z69" s="69">
        <f t="shared" si="9"/>
        <v>0</v>
      </c>
      <c r="AA69" s="69">
        <f t="shared" si="9"/>
        <v>0</v>
      </c>
    </row>
    <row r="70" spans="1:27" ht="14.25" customHeight="1">
      <c r="A70" s="37"/>
      <c r="B70" s="67"/>
      <c r="C70" s="68" t="s">
        <v>3</v>
      </c>
      <c r="D70" s="68"/>
      <c r="E70" s="68"/>
      <c r="F70" s="68"/>
      <c r="G70" s="68"/>
      <c r="H70" s="68"/>
      <c r="I70" s="68"/>
      <c r="J70" s="68"/>
      <c r="K70" s="68"/>
      <c r="L70" s="68"/>
      <c r="M70" s="68"/>
      <c r="N70" s="68"/>
      <c r="O70" s="68"/>
      <c r="P70" s="68"/>
      <c r="Q70" s="68"/>
      <c r="R70" s="68"/>
      <c r="S70" s="68"/>
      <c r="T70" s="68"/>
      <c r="U70" s="68"/>
      <c r="V70" s="68"/>
      <c r="W70" s="68"/>
      <c r="X70" s="68"/>
      <c r="Y70" s="68"/>
      <c r="Z70" s="68"/>
      <c r="AA70" s="68"/>
    </row>
    <row r="71" spans="1:27" ht="14.25" customHeight="1">
      <c r="A71" s="37"/>
      <c r="B71" s="67" t="s">
        <v>131</v>
      </c>
      <c r="C71" s="68">
        <f t="shared" ref="C71:C75" si="10">SUM(D71:AA71)</f>
        <v>0</v>
      </c>
      <c r="D71" s="68"/>
      <c r="E71" s="68"/>
      <c r="F71" s="68"/>
      <c r="G71" s="68"/>
      <c r="H71" s="68"/>
      <c r="I71" s="68"/>
      <c r="J71" s="68"/>
      <c r="K71" s="68"/>
      <c r="L71" s="68"/>
      <c r="M71" s="68"/>
      <c r="N71" s="68"/>
      <c r="O71" s="68"/>
      <c r="P71" s="68"/>
      <c r="Q71" s="68"/>
      <c r="R71" s="68"/>
      <c r="S71" s="68"/>
      <c r="T71" s="68"/>
      <c r="U71" s="68"/>
      <c r="V71" s="68"/>
      <c r="W71" s="68"/>
      <c r="X71" s="68"/>
      <c r="Y71" s="68"/>
      <c r="Z71" s="68"/>
      <c r="AA71" s="68"/>
    </row>
    <row r="72" spans="1:27" ht="14.25" customHeight="1">
      <c r="A72" s="37"/>
      <c r="B72" s="67" t="s">
        <v>132</v>
      </c>
      <c r="C72" s="68">
        <f t="shared" si="10"/>
        <v>0</v>
      </c>
      <c r="D72" s="68"/>
      <c r="E72" s="68"/>
      <c r="F72" s="68"/>
      <c r="G72" s="68"/>
      <c r="H72" s="68"/>
      <c r="I72" s="68"/>
      <c r="J72" s="68"/>
      <c r="K72" s="68"/>
      <c r="L72" s="68"/>
      <c r="M72" s="68"/>
      <c r="N72" s="68"/>
      <c r="O72" s="68"/>
      <c r="P72" s="68"/>
      <c r="Q72" s="68"/>
      <c r="R72" s="68"/>
      <c r="S72" s="68"/>
      <c r="T72" s="68"/>
      <c r="U72" s="68"/>
      <c r="V72" s="68"/>
      <c r="W72" s="68"/>
      <c r="X72" s="68"/>
      <c r="Y72" s="68"/>
      <c r="Z72" s="68"/>
      <c r="AA72" s="68"/>
    </row>
    <row r="73" spans="1:27" ht="14.25" customHeight="1">
      <c r="A73" s="37"/>
      <c r="B73" s="67" t="s">
        <v>133</v>
      </c>
      <c r="C73" s="68">
        <f t="shared" si="10"/>
        <v>0</v>
      </c>
      <c r="D73" s="68"/>
      <c r="E73" s="68"/>
      <c r="F73" s="68"/>
      <c r="G73" s="68"/>
      <c r="H73" s="68"/>
      <c r="I73" s="68"/>
      <c r="J73" s="68"/>
      <c r="K73" s="68"/>
      <c r="L73" s="68"/>
      <c r="M73" s="68"/>
      <c r="N73" s="68"/>
      <c r="O73" s="68"/>
      <c r="P73" s="68"/>
      <c r="Q73" s="68"/>
      <c r="R73" s="68"/>
      <c r="S73" s="68"/>
      <c r="T73" s="68"/>
      <c r="U73" s="68"/>
      <c r="V73" s="68"/>
      <c r="W73" s="68"/>
      <c r="X73" s="68"/>
      <c r="Y73" s="68"/>
      <c r="Z73" s="68"/>
      <c r="AA73" s="68"/>
    </row>
    <row r="74" spans="1:27" ht="14.25" customHeight="1">
      <c r="A74" s="37"/>
      <c r="B74" s="67" t="s">
        <v>134</v>
      </c>
      <c r="C74" s="68">
        <f t="shared" si="10"/>
        <v>0</v>
      </c>
      <c r="D74" s="68"/>
      <c r="E74" s="68"/>
      <c r="F74" s="68"/>
      <c r="G74" s="68"/>
      <c r="H74" s="68"/>
      <c r="I74" s="68"/>
      <c r="J74" s="68"/>
      <c r="K74" s="68"/>
      <c r="L74" s="68"/>
      <c r="M74" s="68"/>
      <c r="N74" s="68"/>
      <c r="O74" s="68"/>
      <c r="P74" s="68"/>
      <c r="Q74" s="68"/>
      <c r="R74" s="68"/>
      <c r="S74" s="68"/>
      <c r="T74" s="68"/>
      <c r="U74" s="68"/>
      <c r="V74" s="68"/>
      <c r="W74" s="68"/>
      <c r="X74" s="68"/>
      <c r="Y74" s="68"/>
      <c r="Z74" s="68"/>
      <c r="AA74" s="68"/>
    </row>
    <row r="75" spans="1:27" ht="14.25" customHeight="1">
      <c r="A75" s="37"/>
      <c r="B75" s="67" t="s">
        <v>135</v>
      </c>
      <c r="C75" s="68">
        <f t="shared" si="10"/>
        <v>0</v>
      </c>
      <c r="D75" s="68"/>
      <c r="E75" s="68"/>
      <c r="F75" s="68"/>
      <c r="G75" s="68"/>
      <c r="H75" s="68"/>
      <c r="I75" s="68"/>
      <c r="J75" s="68"/>
      <c r="K75" s="68"/>
      <c r="L75" s="68"/>
      <c r="M75" s="68"/>
      <c r="N75" s="68"/>
      <c r="O75" s="68"/>
      <c r="P75" s="68"/>
      <c r="Q75" s="68"/>
      <c r="R75" s="68"/>
      <c r="S75" s="68"/>
      <c r="T75" s="68"/>
      <c r="U75" s="68"/>
      <c r="V75" s="68"/>
      <c r="W75" s="68"/>
      <c r="X75" s="68"/>
      <c r="Y75" s="68"/>
      <c r="Z75" s="68"/>
      <c r="AA75" s="68"/>
    </row>
    <row r="76" spans="1:27" ht="14.25" customHeight="1">
      <c r="A76" s="37"/>
      <c r="B76" s="67"/>
      <c r="C76" s="68" t="s">
        <v>3</v>
      </c>
      <c r="D76" s="68"/>
      <c r="E76" s="68"/>
      <c r="F76" s="68"/>
      <c r="G76" s="68"/>
      <c r="H76" s="68"/>
      <c r="I76" s="68"/>
      <c r="J76" s="68"/>
      <c r="K76" s="68"/>
      <c r="L76" s="68"/>
      <c r="M76" s="68"/>
      <c r="N76" s="68"/>
      <c r="O76" s="68"/>
      <c r="P76" s="68"/>
      <c r="Q76" s="68"/>
      <c r="R76" s="68"/>
      <c r="S76" s="68"/>
      <c r="T76" s="68"/>
      <c r="U76" s="68"/>
      <c r="V76" s="68"/>
      <c r="W76" s="68"/>
      <c r="X76" s="68"/>
      <c r="Y76" s="68"/>
      <c r="Z76" s="68"/>
      <c r="AA76" s="68"/>
    </row>
    <row r="77" spans="1:27" ht="14.25" customHeight="1">
      <c r="A77" s="64"/>
      <c r="B77" s="65" t="s">
        <v>136</v>
      </c>
      <c r="C77" s="66">
        <f>SUM(D77:AA77)</f>
        <v>0</v>
      </c>
      <c r="D77" s="66">
        <f t="shared" ref="D77:AA77" si="11">D69</f>
        <v>0</v>
      </c>
      <c r="E77" s="66">
        <f t="shared" si="11"/>
        <v>0</v>
      </c>
      <c r="F77" s="66">
        <f t="shared" si="11"/>
        <v>0</v>
      </c>
      <c r="G77" s="66">
        <f t="shared" si="11"/>
        <v>0</v>
      </c>
      <c r="H77" s="66">
        <f t="shared" si="11"/>
        <v>0</v>
      </c>
      <c r="I77" s="66">
        <f t="shared" si="11"/>
        <v>0</v>
      </c>
      <c r="J77" s="66">
        <f t="shared" si="11"/>
        <v>0</v>
      </c>
      <c r="K77" s="66">
        <f t="shared" si="11"/>
        <v>0</v>
      </c>
      <c r="L77" s="66">
        <f t="shared" si="11"/>
        <v>0</v>
      </c>
      <c r="M77" s="66">
        <f t="shared" si="11"/>
        <v>0</v>
      </c>
      <c r="N77" s="66">
        <f t="shared" si="11"/>
        <v>0</v>
      </c>
      <c r="O77" s="66">
        <f t="shared" si="11"/>
        <v>0</v>
      </c>
      <c r="P77" s="66">
        <f t="shared" si="11"/>
        <v>0</v>
      </c>
      <c r="Q77" s="66">
        <f t="shared" si="11"/>
        <v>0</v>
      </c>
      <c r="R77" s="66">
        <f t="shared" si="11"/>
        <v>0</v>
      </c>
      <c r="S77" s="66">
        <f t="shared" si="11"/>
        <v>0</v>
      </c>
      <c r="T77" s="66">
        <f t="shared" si="11"/>
        <v>0</v>
      </c>
      <c r="U77" s="66">
        <f t="shared" si="11"/>
        <v>0</v>
      </c>
      <c r="V77" s="66">
        <f t="shared" si="11"/>
        <v>0</v>
      </c>
      <c r="W77" s="66">
        <f t="shared" si="11"/>
        <v>0</v>
      </c>
      <c r="X77" s="66">
        <f t="shared" si="11"/>
        <v>0</v>
      </c>
      <c r="Y77" s="66">
        <f t="shared" si="11"/>
        <v>0</v>
      </c>
      <c r="Z77" s="66">
        <f t="shared" si="11"/>
        <v>0</v>
      </c>
      <c r="AA77" s="66">
        <f t="shared" si="11"/>
        <v>0</v>
      </c>
    </row>
    <row r="78" spans="1:27" ht="14.25" customHeight="1">
      <c r="A78" s="37"/>
      <c r="B78" s="67"/>
      <c r="C78" s="68" t="s">
        <v>3</v>
      </c>
      <c r="D78" s="68"/>
      <c r="E78" s="68"/>
      <c r="F78" s="68"/>
      <c r="G78" s="68"/>
      <c r="H78" s="68"/>
      <c r="I78" s="68"/>
      <c r="J78" s="68"/>
      <c r="K78" s="68"/>
      <c r="L78" s="68"/>
      <c r="M78" s="68"/>
      <c r="N78" s="68"/>
      <c r="O78" s="68"/>
      <c r="P78" s="68"/>
      <c r="Q78" s="68"/>
      <c r="R78" s="68"/>
      <c r="S78" s="68"/>
      <c r="T78" s="68"/>
      <c r="U78" s="68"/>
      <c r="V78" s="68"/>
      <c r="W78" s="68"/>
      <c r="X78" s="68"/>
      <c r="Y78" s="68"/>
      <c r="Z78" s="68"/>
      <c r="AA78" s="68"/>
    </row>
    <row r="79" spans="1:27" ht="14.25" hidden="1" customHeight="1">
      <c r="A79" s="37"/>
      <c r="B79" s="70" t="s">
        <v>137</v>
      </c>
      <c r="C79" s="71">
        <f>SUM(D79:AA79)</f>
        <v>0</v>
      </c>
      <c r="D79" s="71">
        <f t="shared" ref="D79:AA79" si="12">(D67+D77)*0.16</f>
        <v>0</v>
      </c>
      <c r="E79" s="71">
        <f t="shared" si="12"/>
        <v>0</v>
      </c>
      <c r="F79" s="71">
        <f t="shared" si="12"/>
        <v>0</v>
      </c>
      <c r="G79" s="71">
        <f t="shared" si="12"/>
        <v>0</v>
      </c>
      <c r="H79" s="71">
        <f t="shared" si="12"/>
        <v>0</v>
      </c>
      <c r="I79" s="71">
        <f t="shared" si="12"/>
        <v>0</v>
      </c>
      <c r="J79" s="71">
        <f t="shared" si="12"/>
        <v>0</v>
      </c>
      <c r="K79" s="71">
        <f t="shared" si="12"/>
        <v>0</v>
      </c>
      <c r="L79" s="71">
        <f t="shared" si="12"/>
        <v>0</v>
      </c>
      <c r="M79" s="71">
        <f t="shared" si="12"/>
        <v>0</v>
      </c>
      <c r="N79" s="71">
        <f t="shared" si="12"/>
        <v>0</v>
      </c>
      <c r="O79" s="71">
        <f t="shared" si="12"/>
        <v>0</v>
      </c>
      <c r="P79" s="71">
        <f t="shared" si="12"/>
        <v>0</v>
      </c>
      <c r="Q79" s="71">
        <f t="shared" si="12"/>
        <v>0</v>
      </c>
      <c r="R79" s="71">
        <f t="shared" si="12"/>
        <v>0</v>
      </c>
      <c r="S79" s="71">
        <f t="shared" si="12"/>
        <v>0</v>
      </c>
      <c r="T79" s="71">
        <f t="shared" si="12"/>
        <v>0</v>
      </c>
      <c r="U79" s="71">
        <f t="shared" si="12"/>
        <v>0</v>
      </c>
      <c r="V79" s="71">
        <f t="shared" si="12"/>
        <v>0</v>
      </c>
      <c r="W79" s="71">
        <f t="shared" si="12"/>
        <v>0</v>
      </c>
      <c r="X79" s="71">
        <f t="shared" si="12"/>
        <v>0</v>
      </c>
      <c r="Y79" s="71">
        <f t="shared" si="12"/>
        <v>0</v>
      </c>
      <c r="Z79" s="71">
        <f t="shared" si="12"/>
        <v>0</v>
      </c>
      <c r="AA79" s="71">
        <f t="shared" si="12"/>
        <v>0</v>
      </c>
    </row>
    <row r="80" spans="1:27" ht="14.25" hidden="1" customHeight="1">
      <c r="A80" s="37"/>
      <c r="B80" s="72"/>
      <c r="C80" s="73"/>
      <c r="D80" s="73"/>
      <c r="E80" s="73"/>
      <c r="F80" s="73"/>
      <c r="G80" s="73"/>
      <c r="H80" s="73"/>
      <c r="I80" s="73"/>
      <c r="J80" s="73"/>
      <c r="K80" s="73"/>
      <c r="L80" s="73"/>
      <c r="M80" s="73"/>
      <c r="N80" s="73"/>
      <c r="O80" s="73"/>
      <c r="P80" s="73"/>
      <c r="Q80" s="73"/>
      <c r="R80" s="73"/>
      <c r="S80" s="73"/>
      <c r="T80" s="73"/>
      <c r="U80" s="73"/>
      <c r="V80" s="73"/>
      <c r="W80" s="73"/>
      <c r="X80" s="73"/>
      <c r="Y80" s="73"/>
      <c r="Z80" s="73"/>
      <c r="AA80" s="73"/>
    </row>
    <row r="81" spans="1:27" ht="14.25" hidden="1" customHeight="1">
      <c r="A81" s="37"/>
      <c r="B81" s="72" t="s">
        <v>138</v>
      </c>
      <c r="C81" s="73">
        <f>SUM(D81:AA81)</f>
        <v>0</v>
      </c>
      <c r="D81" s="73"/>
      <c r="E81" s="73"/>
      <c r="F81" s="73"/>
      <c r="G81" s="73"/>
      <c r="H81" s="73"/>
      <c r="I81" s="73"/>
      <c r="J81" s="73"/>
      <c r="K81" s="73"/>
      <c r="L81" s="73"/>
      <c r="M81" s="73"/>
      <c r="N81" s="73"/>
      <c r="O81" s="73"/>
      <c r="P81" s="73"/>
      <c r="Q81" s="73"/>
      <c r="R81" s="73"/>
      <c r="S81" s="73"/>
      <c r="T81" s="73"/>
      <c r="U81" s="73"/>
      <c r="V81" s="73"/>
      <c r="W81" s="73"/>
      <c r="X81" s="73"/>
      <c r="Y81" s="73"/>
      <c r="Z81" s="73"/>
      <c r="AA81" s="73"/>
    </row>
    <row r="82" spans="1:27" ht="14.25" customHeight="1">
      <c r="A82" s="37"/>
      <c r="B82" s="74"/>
      <c r="C82" s="75" t="s">
        <v>3</v>
      </c>
      <c r="D82" s="75" t="s">
        <v>3</v>
      </c>
      <c r="E82" s="75" t="s">
        <v>3</v>
      </c>
      <c r="F82" s="75" t="s">
        <v>3</v>
      </c>
      <c r="G82" s="75" t="s">
        <v>3</v>
      </c>
      <c r="H82" s="75" t="s">
        <v>3</v>
      </c>
      <c r="I82" s="75" t="s">
        <v>3</v>
      </c>
      <c r="J82" s="75" t="s">
        <v>3</v>
      </c>
      <c r="K82" s="75" t="s">
        <v>3</v>
      </c>
      <c r="L82" s="75" t="s">
        <v>3</v>
      </c>
      <c r="M82" s="75" t="s">
        <v>3</v>
      </c>
      <c r="N82" s="75" t="s">
        <v>3</v>
      </c>
      <c r="O82" s="75" t="s">
        <v>3</v>
      </c>
      <c r="P82" s="75" t="s">
        <v>3</v>
      </c>
      <c r="Q82" s="75" t="s">
        <v>3</v>
      </c>
      <c r="R82" s="75" t="s">
        <v>3</v>
      </c>
      <c r="S82" s="75" t="s">
        <v>3</v>
      </c>
      <c r="T82" s="75" t="s">
        <v>3</v>
      </c>
      <c r="U82" s="75" t="s">
        <v>3</v>
      </c>
      <c r="V82" s="75" t="s">
        <v>3</v>
      </c>
      <c r="W82" s="75" t="s">
        <v>3</v>
      </c>
      <c r="X82" s="75" t="s">
        <v>3</v>
      </c>
      <c r="Y82" s="75" t="s">
        <v>3</v>
      </c>
      <c r="Z82" s="75" t="s">
        <v>3</v>
      </c>
      <c r="AA82" s="75" t="s">
        <v>3</v>
      </c>
    </row>
    <row r="83" spans="1:27" ht="14.25" customHeight="1">
      <c r="A83" s="76"/>
      <c r="B83" s="77" t="s">
        <v>139</v>
      </c>
      <c r="C83" s="78">
        <f>SUM(D83:AA83)</f>
        <v>0</v>
      </c>
      <c r="D83" s="78">
        <f t="shared" ref="D83:AA83" si="13">D67+D77</f>
        <v>0</v>
      </c>
      <c r="E83" s="78">
        <f t="shared" si="13"/>
        <v>0</v>
      </c>
      <c r="F83" s="78">
        <f t="shared" si="13"/>
        <v>0</v>
      </c>
      <c r="G83" s="78">
        <f t="shared" si="13"/>
        <v>0</v>
      </c>
      <c r="H83" s="78">
        <f t="shared" si="13"/>
        <v>0</v>
      </c>
      <c r="I83" s="78">
        <f t="shared" si="13"/>
        <v>0</v>
      </c>
      <c r="J83" s="78">
        <f t="shared" si="13"/>
        <v>0</v>
      </c>
      <c r="K83" s="78">
        <f t="shared" si="13"/>
        <v>0</v>
      </c>
      <c r="L83" s="78">
        <f t="shared" si="13"/>
        <v>0</v>
      </c>
      <c r="M83" s="78">
        <f t="shared" si="13"/>
        <v>0</v>
      </c>
      <c r="N83" s="78">
        <f t="shared" si="13"/>
        <v>0</v>
      </c>
      <c r="O83" s="78">
        <f t="shared" si="13"/>
        <v>0</v>
      </c>
      <c r="P83" s="78">
        <f t="shared" si="13"/>
        <v>0</v>
      </c>
      <c r="Q83" s="78">
        <f t="shared" si="13"/>
        <v>0</v>
      </c>
      <c r="R83" s="78">
        <f t="shared" si="13"/>
        <v>0</v>
      </c>
      <c r="S83" s="78">
        <f t="shared" si="13"/>
        <v>0</v>
      </c>
      <c r="T83" s="78">
        <f t="shared" si="13"/>
        <v>0</v>
      </c>
      <c r="U83" s="78">
        <f t="shared" si="13"/>
        <v>0</v>
      </c>
      <c r="V83" s="78">
        <f t="shared" si="13"/>
        <v>0</v>
      </c>
      <c r="W83" s="78">
        <f t="shared" si="13"/>
        <v>0</v>
      </c>
      <c r="X83" s="78">
        <f t="shared" si="13"/>
        <v>0</v>
      </c>
      <c r="Y83" s="78">
        <f t="shared" si="13"/>
        <v>0</v>
      </c>
      <c r="Z83" s="78">
        <f t="shared" si="13"/>
        <v>0</v>
      </c>
      <c r="AA83" s="78">
        <f t="shared" si="13"/>
        <v>0</v>
      </c>
    </row>
    <row r="84" spans="1:27" ht="14.25" customHeight="1">
      <c r="A84" s="37"/>
      <c r="B84" s="79"/>
      <c r="C84" s="79"/>
      <c r="D84" s="79"/>
      <c r="E84" s="80"/>
      <c r="F84" s="80"/>
      <c r="G84" s="81"/>
      <c r="H84" s="81"/>
      <c r="I84" s="81"/>
      <c r="J84" s="81"/>
      <c r="K84" s="81"/>
      <c r="L84" s="81"/>
      <c r="M84" s="81"/>
      <c r="N84" s="81"/>
      <c r="O84" s="81"/>
      <c r="P84" s="81"/>
      <c r="Q84" s="81"/>
      <c r="R84" s="81"/>
      <c r="S84" s="81"/>
      <c r="T84" s="81"/>
      <c r="U84" s="81"/>
      <c r="V84" s="81"/>
      <c r="W84" s="81"/>
      <c r="X84" s="81"/>
      <c r="Y84" s="81"/>
      <c r="Z84" s="81"/>
      <c r="AA84" s="81"/>
    </row>
    <row r="85" spans="1:27" ht="14.25" hidden="1" customHeight="1">
      <c r="A85" s="37"/>
      <c r="B85" s="79" t="s">
        <v>140</v>
      </c>
      <c r="C85" s="82">
        <v>70000000</v>
      </c>
      <c r="D85" s="83">
        <f t="shared" ref="D85:F85" si="14">C85-D83</f>
        <v>70000000</v>
      </c>
      <c r="E85" s="84">
        <f t="shared" si="14"/>
        <v>70000000</v>
      </c>
      <c r="F85" s="84">
        <f t="shared" si="14"/>
        <v>70000000</v>
      </c>
      <c r="G85" s="37"/>
      <c r="H85" s="37"/>
      <c r="I85" s="37"/>
      <c r="J85" s="37"/>
      <c r="K85" s="37"/>
      <c r="L85" s="37"/>
      <c r="M85" s="37"/>
      <c r="N85" s="37"/>
      <c r="O85" s="37"/>
      <c r="P85" s="37"/>
      <c r="Q85" s="37"/>
      <c r="R85" s="37"/>
      <c r="S85" s="37"/>
      <c r="T85" s="37"/>
      <c r="U85" s="37"/>
      <c r="V85" s="37"/>
      <c r="W85" s="37"/>
      <c r="X85" s="37"/>
      <c r="Y85" s="37"/>
      <c r="Z85" s="37"/>
      <c r="AA85" s="37"/>
    </row>
    <row r="86" spans="1:27" ht="14.25" hidden="1" customHeight="1">
      <c r="A86" s="37"/>
      <c r="B86" s="79" t="s">
        <v>141</v>
      </c>
      <c r="C86" s="79"/>
      <c r="D86" s="84">
        <f>IF(D83&gt;C85,C85,D83)</f>
        <v>0</v>
      </c>
      <c r="E86" s="80">
        <f t="shared" ref="E86:F86" si="15">IF(E85&gt;0,E83,D85)</f>
        <v>0</v>
      </c>
      <c r="F86" s="80">
        <f t="shared" si="15"/>
        <v>0</v>
      </c>
      <c r="G86" s="37"/>
      <c r="H86" s="37"/>
      <c r="I86" s="37"/>
      <c r="J86" s="37"/>
      <c r="K86" s="37"/>
      <c r="L86" s="37"/>
      <c r="M86" s="37"/>
      <c r="N86" s="37"/>
      <c r="O86" s="37"/>
      <c r="P86" s="37"/>
      <c r="Q86" s="37"/>
      <c r="R86" s="37"/>
      <c r="S86" s="37"/>
      <c r="T86" s="37"/>
      <c r="U86" s="37"/>
      <c r="V86" s="37"/>
      <c r="W86" s="37"/>
      <c r="X86" s="37"/>
      <c r="Y86" s="37"/>
      <c r="Z86" s="37"/>
      <c r="AA86" s="37"/>
    </row>
    <row r="87" spans="1:27" ht="14.25" hidden="1" customHeight="1">
      <c r="A87" s="37"/>
      <c r="B87" s="79" t="s">
        <v>142</v>
      </c>
      <c r="C87" s="79"/>
      <c r="D87" s="84">
        <f>D86</f>
        <v>0</v>
      </c>
      <c r="E87" s="84">
        <f t="shared" ref="E87:F87" si="16">E86+D87</f>
        <v>0</v>
      </c>
      <c r="F87" s="84">
        <f t="shared" si="16"/>
        <v>0</v>
      </c>
      <c r="G87" s="85" t="s">
        <v>3</v>
      </c>
      <c r="H87" s="37"/>
      <c r="I87" s="37"/>
      <c r="J87" s="37"/>
      <c r="K87" s="37"/>
      <c r="L87" s="37"/>
      <c r="M87" s="37"/>
      <c r="N87" s="37"/>
      <c r="O87" s="37"/>
      <c r="P87" s="37"/>
      <c r="Q87" s="37"/>
      <c r="R87" s="37"/>
      <c r="S87" s="37"/>
      <c r="T87" s="37"/>
      <c r="U87" s="37"/>
      <c r="V87" s="37"/>
      <c r="W87" s="37"/>
      <c r="X87" s="37"/>
      <c r="Y87" s="37"/>
      <c r="Z87" s="37"/>
      <c r="AA87" s="37"/>
    </row>
    <row r="88" spans="1:27" ht="14.25" customHeight="1">
      <c r="A88" s="37"/>
      <c r="B88" s="1" t="s">
        <v>143</v>
      </c>
      <c r="C88" s="79"/>
      <c r="D88" s="79"/>
      <c r="E88" s="79"/>
      <c r="F88" s="79"/>
      <c r="G88" s="37"/>
      <c r="H88" s="37"/>
      <c r="I88" s="37"/>
      <c r="J88" s="37"/>
      <c r="K88" s="37"/>
      <c r="L88" s="37"/>
      <c r="M88" s="37"/>
      <c r="N88" s="37"/>
      <c r="O88" s="37"/>
      <c r="P88" s="37"/>
      <c r="Q88" s="37"/>
      <c r="R88" s="37"/>
      <c r="S88" s="37"/>
      <c r="T88" s="37"/>
      <c r="U88" s="37"/>
      <c r="V88" s="37"/>
      <c r="W88" s="37"/>
      <c r="X88" s="37"/>
      <c r="Y88" s="37"/>
      <c r="Z88" s="37"/>
      <c r="AA88" s="37"/>
    </row>
    <row r="89" spans="1:27" ht="14.25" customHeight="1">
      <c r="A89" s="86"/>
      <c r="B89" s="79"/>
      <c r="C89" s="79"/>
      <c r="D89" s="87"/>
      <c r="E89" s="87"/>
      <c r="F89" s="87"/>
      <c r="G89" s="87"/>
      <c r="H89" s="87"/>
      <c r="I89" s="87"/>
      <c r="J89" s="87"/>
      <c r="K89" s="87"/>
      <c r="L89" s="87"/>
      <c r="M89" s="87"/>
      <c r="N89" s="87"/>
      <c r="O89" s="87"/>
      <c r="P89" s="87"/>
      <c r="Q89" s="87"/>
      <c r="R89" s="87"/>
      <c r="S89" s="87"/>
      <c r="T89" s="87"/>
      <c r="U89" s="87"/>
      <c r="V89" s="87"/>
      <c r="W89" s="87"/>
      <c r="X89" s="87"/>
      <c r="Y89" s="87"/>
      <c r="Z89" s="87"/>
      <c r="AA89" s="87"/>
    </row>
    <row r="90" spans="1:27" ht="14.25" customHeight="1">
      <c r="A90" s="86"/>
      <c r="B90" s="79"/>
      <c r="C90" s="79"/>
      <c r="D90" s="87"/>
      <c r="E90" s="79"/>
      <c r="F90" s="79"/>
      <c r="G90" s="86"/>
      <c r="H90" s="86"/>
      <c r="I90" s="86"/>
      <c r="J90" s="86"/>
      <c r="K90" s="86"/>
      <c r="L90" s="86"/>
      <c r="M90" s="86"/>
      <c r="N90" s="86"/>
      <c r="O90" s="86"/>
      <c r="P90" s="86"/>
      <c r="Q90" s="86"/>
      <c r="R90" s="86"/>
      <c r="S90" s="86"/>
      <c r="T90" s="86"/>
      <c r="U90" s="86"/>
      <c r="V90" s="86"/>
      <c r="W90" s="86"/>
      <c r="X90" s="86"/>
      <c r="Y90" s="86"/>
      <c r="Z90" s="86"/>
      <c r="AA90" s="86"/>
    </row>
    <row r="91" spans="1:27" ht="14.25" customHeight="1">
      <c r="A91" s="37"/>
      <c r="B91" s="4"/>
      <c r="C91" s="4"/>
      <c r="D91" s="4"/>
      <c r="E91" s="4"/>
      <c r="F91" s="4"/>
      <c r="G91" s="37"/>
      <c r="H91" s="37"/>
      <c r="I91" s="37"/>
      <c r="J91" s="37"/>
      <c r="K91" s="37"/>
      <c r="L91" s="37"/>
      <c r="M91" s="37"/>
      <c r="N91" s="37"/>
      <c r="O91" s="37"/>
      <c r="P91" s="37"/>
      <c r="Q91" s="37"/>
      <c r="R91" s="37"/>
      <c r="S91" s="37"/>
      <c r="T91" s="37"/>
      <c r="U91" s="37"/>
      <c r="V91" s="37"/>
      <c r="W91" s="37"/>
      <c r="X91" s="37"/>
      <c r="Y91" s="37"/>
      <c r="Z91" s="37"/>
      <c r="AA91" s="37"/>
    </row>
    <row r="92" spans="1:27" ht="14.25" customHeight="1">
      <c r="A92" s="37"/>
      <c r="B92" s="4"/>
      <c r="C92" s="4"/>
      <c r="D92" s="4"/>
      <c r="E92" s="4"/>
      <c r="F92" s="4"/>
      <c r="G92" s="37"/>
      <c r="H92" s="37"/>
      <c r="I92" s="37"/>
      <c r="J92" s="37"/>
      <c r="K92" s="37"/>
      <c r="L92" s="37"/>
      <c r="M92" s="37"/>
      <c r="N92" s="37"/>
      <c r="O92" s="37"/>
      <c r="P92" s="37"/>
      <c r="Q92" s="37"/>
      <c r="R92" s="37"/>
      <c r="S92" s="37"/>
      <c r="T92" s="37"/>
      <c r="U92" s="37"/>
      <c r="V92" s="37"/>
      <c r="W92" s="37"/>
      <c r="X92" s="37"/>
      <c r="Y92" s="37"/>
      <c r="Z92" s="37"/>
      <c r="AA92" s="37"/>
    </row>
    <row r="93" spans="1:27" ht="14.25" customHeight="1">
      <c r="A93" s="37"/>
      <c r="B93" s="4"/>
      <c r="C93" s="4"/>
      <c r="D93" s="4"/>
      <c r="E93" s="4"/>
      <c r="F93" s="4"/>
      <c r="G93" s="37"/>
      <c r="H93" s="37"/>
      <c r="I93" s="37"/>
      <c r="J93" s="37"/>
      <c r="K93" s="37"/>
      <c r="L93" s="37"/>
      <c r="M93" s="37"/>
      <c r="N93" s="37"/>
      <c r="O93" s="37"/>
      <c r="P93" s="37"/>
      <c r="Q93" s="37"/>
      <c r="R93" s="37"/>
      <c r="S93" s="37"/>
      <c r="T93" s="37"/>
      <c r="U93" s="37"/>
      <c r="V93" s="37"/>
      <c r="W93" s="37"/>
      <c r="X93" s="37"/>
      <c r="Y93" s="37"/>
      <c r="Z93" s="37"/>
      <c r="AA93" s="37"/>
    </row>
    <row r="94" spans="1:27" ht="14.25" customHeight="1">
      <c r="A94" s="37"/>
      <c r="B94" s="4"/>
      <c r="C94" s="4"/>
      <c r="D94" s="4"/>
      <c r="E94" s="4"/>
      <c r="F94" s="4"/>
      <c r="G94" s="37"/>
      <c r="H94" s="88" t="s">
        <v>3</v>
      </c>
      <c r="I94" s="37"/>
      <c r="J94" s="37"/>
      <c r="K94" s="37"/>
      <c r="L94" s="37"/>
      <c r="M94" s="37"/>
      <c r="N94" s="37"/>
      <c r="O94" s="37"/>
      <c r="P94" s="37"/>
      <c r="Q94" s="37"/>
      <c r="R94" s="37"/>
      <c r="S94" s="37"/>
      <c r="T94" s="37"/>
      <c r="U94" s="37"/>
      <c r="V94" s="37"/>
      <c r="W94" s="37"/>
      <c r="X94" s="37"/>
      <c r="Y94" s="37"/>
      <c r="Z94" s="37"/>
      <c r="AA94" s="37"/>
    </row>
    <row r="95" spans="1:27" ht="14.25" customHeight="1">
      <c r="A95" s="37"/>
      <c r="B95" s="4"/>
      <c r="C95" s="4"/>
      <c r="D95" s="4"/>
      <c r="E95" s="4"/>
      <c r="F95" s="4"/>
      <c r="G95" s="37"/>
      <c r="H95" s="37"/>
      <c r="I95" s="37"/>
      <c r="J95" s="37"/>
      <c r="K95" s="37"/>
      <c r="L95" s="37"/>
      <c r="M95" s="37"/>
      <c r="N95" s="37"/>
      <c r="O95" s="37"/>
      <c r="P95" s="37"/>
      <c r="Q95" s="37"/>
      <c r="R95" s="37"/>
      <c r="S95" s="37"/>
      <c r="T95" s="37"/>
      <c r="U95" s="37"/>
      <c r="V95" s="37"/>
      <c r="W95" s="37"/>
      <c r="X95" s="37"/>
      <c r="Y95" s="37"/>
      <c r="Z95" s="37"/>
      <c r="AA95" s="37"/>
    </row>
    <row r="96" spans="1:27" ht="14.25" customHeight="1">
      <c r="A96" s="37"/>
      <c r="B96" s="4"/>
      <c r="C96" s="4"/>
      <c r="D96" s="4"/>
      <c r="E96" s="4"/>
      <c r="F96" s="4"/>
      <c r="G96" s="37"/>
      <c r="H96" s="37"/>
      <c r="I96" s="37"/>
      <c r="J96" s="37"/>
      <c r="K96" s="37"/>
      <c r="L96" s="37"/>
      <c r="M96" s="37"/>
      <c r="N96" s="37"/>
      <c r="O96" s="37"/>
      <c r="P96" s="37"/>
      <c r="Q96" s="37"/>
      <c r="R96" s="37"/>
      <c r="S96" s="37"/>
      <c r="T96" s="37"/>
      <c r="U96" s="37"/>
      <c r="V96" s="37"/>
      <c r="W96" s="37"/>
      <c r="X96" s="37"/>
      <c r="Y96" s="37"/>
      <c r="Z96" s="37"/>
      <c r="AA96" s="37"/>
    </row>
    <row r="97" spans="1:27" ht="14.25" customHeight="1">
      <c r="A97" s="37"/>
      <c r="B97" s="4"/>
      <c r="C97" s="4"/>
      <c r="D97" s="4"/>
      <c r="E97" s="4"/>
      <c r="F97" s="4"/>
      <c r="G97" s="37"/>
      <c r="H97" s="37"/>
      <c r="I97" s="37"/>
      <c r="J97" s="37"/>
      <c r="K97" s="37"/>
      <c r="L97" s="37"/>
      <c r="M97" s="37"/>
      <c r="N97" s="37"/>
      <c r="O97" s="37"/>
      <c r="P97" s="37"/>
      <c r="Q97" s="37"/>
      <c r="R97" s="37"/>
      <c r="S97" s="37"/>
      <c r="T97" s="37"/>
      <c r="U97" s="37"/>
      <c r="V97" s="37"/>
      <c r="W97" s="37"/>
      <c r="X97" s="37"/>
      <c r="Y97" s="37"/>
      <c r="Z97" s="37"/>
      <c r="AA97" s="37"/>
    </row>
    <row r="98" spans="1:27" ht="14.25" customHeight="1">
      <c r="A98" s="37"/>
      <c r="B98" s="4"/>
      <c r="C98" s="4"/>
      <c r="D98" s="4"/>
      <c r="E98" s="4"/>
      <c r="F98" s="4"/>
      <c r="G98" s="37"/>
      <c r="H98" s="37"/>
      <c r="I98" s="37"/>
      <c r="J98" s="37"/>
      <c r="K98" s="37"/>
      <c r="L98" s="37"/>
      <c r="M98" s="37"/>
      <c r="N98" s="37"/>
      <c r="O98" s="37"/>
      <c r="P98" s="37"/>
      <c r="Q98" s="37"/>
      <c r="R98" s="37"/>
      <c r="S98" s="37"/>
      <c r="T98" s="37"/>
      <c r="U98" s="37"/>
      <c r="V98" s="37"/>
      <c r="W98" s="37"/>
      <c r="X98" s="37"/>
      <c r="Y98" s="37"/>
      <c r="Z98" s="37"/>
      <c r="AA98" s="37"/>
    </row>
    <row r="99" spans="1:27" ht="14.25" customHeight="1">
      <c r="A99" s="37"/>
      <c r="B99" s="4"/>
      <c r="C99" s="4"/>
      <c r="D99" s="4"/>
      <c r="E99" s="4"/>
      <c r="F99" s="4"/>
      <c r="G99" s="37"/>
      <c r="H99" s="37"/>
      <c r="I99" s="37"/>
      <c r="J99" s="37"/>
      <c r="K99" s="37"/>
      <c r="L99" s="37"/>
      <c r="M99" s="37"/>
      <c r="N99" s="37"/>
      <c r="O99" s="37"/>
      <c r="P99" s="37"/>
      <c r="Q99" s="37"/>
      <c r="R99" s="37"/>
      <c r="S99" s="37"/>
      <c r="T99" s="37"/>
      <c r="U99" s="37"/>
      <c r="V99" s="37"/>
      <c r="W99" s="37"/>
      <c r="X99" s="37"/>
      <c r="Y99" s="37"/>
      <c r="Z99" s="37"/>
      <c r="AA99" s="37"/>
    </row>
    <row r="100" spans="1:27" ht="14.25" customHeight="1">
      <c r="A100" s="37"/>
      <c r="B100" s="4"/>
      <c r="C100" s="4"/>
      <c r="D100" s="4"/>
      <c r="E100" s="4"/>
      <c r="F100" s="4"/>
      <c r="G100" s="37"/>
      <c r="H100" s="37"/>
      <c r="I100" s="37"/>
      <c r="J100" s="37"/>
      <c r="K100" s="37"/>
      <c r="L100" s="37"/>
      <c r="M100" s="37"/>
      <c r="N100" s="37"/>
      <c r="O100" s="37"/>
      <c r="P100" s="37"/>
      <c r="Q100" s="37"/>
      <c r="R100" s="37"/>
      <c r="S100" s="37"/>
      <c r="T100" s="37"/>
      <c r="U100" s="37"/>
      <c r="V100" s="37"/>
      <c r="W100" s="37"/>
      <c r="X100" s="37"/>
      <c r="Y100" s="37"/>
      <c r="Z100" s="37"/>
      <c r="AA100" s="37"/>
    </row>
    <row r="101" spans="1:27" ht="14.25" customHeight="1">
      <c r="A101" s="37"/>
      <c r="B101" s="4"/>
      <c r="C101" s="4"/>
      <c r="D101" s="4"/>
      <c r="E101" s="4"/>
      <c r="F101" s="4"/>
      <c r="G101" s="37"/>
      <c r="H101" s="37"/>
      <c r="I101" s="37"/>
      <c r="J101" s="37"/>
      <c r="K101" s="37"/>
      <c r="L101" s="37"/>
      <c r="M101" s="37"/>
      <c r="N101" s="37"/>
      <c r="O101" s="37"/>
      <c r="P101" s="37"/>
      <c r="Q101" s="37"/>
      <c r="R101" s="37"/>
      <c r="S101" s="37"/>
      <c r="T101" s="37"/>
      <c r="U101" s="37"/>
      <c r="V101" s="37"/>
      <c r="W101" s="37"/>
      <c r="X101" s="37"/>
      <c r="Y101" s="37"/>
      <c r="Z101" s="37"/>
      <c r="AA101" s="37"/>
    </row>
    <row r="102" spans="1:27" ht="14.25" customHeight="1">
      <c r="A102" s="37"/>
      <c r="B102" s="4"/>
      <c r="C102" s="4"/>
      <c r="D102" s="4"/>
      <c r="E102" s="4"/>
      <c r="F102" s="4"/>
      <c r="G102" s="37"/>
      <c r="H102" s="37"/>
      <c r="I102" s="37"/>
      <c r="J102" s="37"/>
      <c r="K102" s="37"/>
      <c r="L102" s="37"/>
      <c r="M102" s="37"/>
      <c r="N102" s="37"/>
      <c r="O102" s="37"/>
      <c r="P102" s="37"/>
      <c r="Q102" s="37"/>
      <c r="R102" s="37"/>
      <c r="S102" s="37"/>
      <c r="T102" s="37"/>
      <c r="U102" s="37"/>
      <c r="V102" s="37"/>
      <c r="W102" s="37"/>
      <c r="X102" s="37"/>
      <c r="Y102" s="37"/>
      <c r="Z102" s="37"/>
      <c r="AA102" s="37"/>
    </row>
    <row r="103" spans="1:27" ht="14.25" customHeight="1">
      <c r="A103" s="37"/>
      <c r="B103" s="4"/>
      <c r="C103" s="4"/>
      <c r="D103" s="4"/>
      <c r="E103" s="4"/>
      <c r="F103" s="4"/>
      <c r="G103" s="37"/>
      <c r="H103" s="37"/>
      <c r="I103" s="37"/>
      <c r="J103" s="37"/>
      <c r="K103" s="37"/>
      <c r="L103" s="37"/>
      <c r="M103" s="37"/>
      <c r="N103" s="37"/>
      <c r="O103" s="37"/>
      <c r="P103" s="37"/>
      <c r="Q103" s="37"/>
      <c r="R103" s="37"/>
      <c r="S103" s="37"/>
      <c r="T103" s="37"/>
      <c r="U103" s="37"/>
      <c r="V103" s="37"/>
      <c r="W103" s="37"/>
      <c r="X103" s="37"/>
      <c r="Y103" s="37"/>
      <c r="Z103" s="37"/>
      <c r="AA103" s="37"/>
    </row>
    <row r="104" spans="1:27" ht="14.25" customHeight="1">
      <c r="A104" s="37"/>
      <c r="B104" s="4"/>
      <c r="C104" s="4"/>
      <c r="D104" s="4"/>
      <c r="E104" s="4"/>
      <c r="F104" s="4"/>
      <c r="G104" s="37"/>
      <c r="H104" s="37"/>
      <c r="I104" s="37"/>
      <c r="J104" s="37"/>
      <c r="K104" s="37"/>
      <c r="L104" s="37"/>
      <c r="M104" s="37"/>
      <c r="N104" s="37"/>
      <c r="O104" s="37"/>
      <c r="P104" s="37"/>
      <c r="Q104" s="37"/>
      <c r="R104" s="37"/>
      <c r="S104" s="37"/>
      <c r="T104" s="37"/>
      <c r="U104" s="37"/>
      <c r="V104" s="37"/>
      <c r="W104" s="37"/>
      <c r="X104" s="37"/>
      <c r="Y104" s="37"/>
      <c r="Z104" s="37"/>
      <c r="AA104" s="37"/>
    </row>
    <row r="105" spans="1:27" ht="14.25" customHeight="1">
      <c r="A105" s="37"/>
      <c r="B105" s="4"/>
      <c r="C105" s="4"/>
      <c r="D105" s="4"/>
      <c r="E105" s="4"/>
      <c r="F105" s="4"/>
      <c r="G105" s="37"/>
      <c r="H105" s="37"/>
      <c r="I105" s="37"/>
      <c r="J105" s="37"/>
      <c r="K105" s="37"/>
      <c r="L105" s="37"/>
      <c r="M105" s="37"/>
      <c r="N105" s="37"/>
      <c r="O105" s="37"/>
      <c r="P105" s="37"/>
      <c r="Q105" s="37"/>
      <c r="R105" s="37"/>
      <c r="S105" s="37"/>
      <c r="T105" s="37"/>
      <c r="U105" s="37"/>
      <c r="V105" s="37"/>
      <c r="W105" s="37"/>
      <c r="X105" s="37"/>
      <c r="Y105" s="37"/>
      <c r="Z105" s="37"/>
      <c r="AA105" s="37"/>
    </row>
    <row r="106" spans="1:27" ht="14.25" customHeight="1">
      <c r="A106" s="37"/>
      <c r="B106" s="4"/>
      <c r="C106" s="4"/>
      <c r="D106" s="4"/>
      <c r="E106" s="4"/>
      <c r="F106" s="4"/>
      <c r="G106" s="37"/>
      <c r="H106" s="37"/>
      <c r="I106" s="37"/>
      <c r="J106" s="37"/>
      <c r="K106" s="37"/>
      <c r="L106" s="37"/>
      <c r="M106" s="37"/>
      <c r="N106" s="37"/>
      <c r="O106" s="37"/>
      <c r="P106" s="37"/>
      <c r="Q106" s="37"/>
      <c r="R106" s="37"/>
      <c r="S106" s="37"/>
      <c r="T106" s="37"/>
      <c r="U106" s="37"/>
      <c r="V106" s="37"/>
      <c r="W106" s="37"/>
      <c r="X106" s="37"/>
      <c r="Y106" s="37"/>
      <c r="Z106" s="37"/>
      <c r="AA106" s="37"/>
    </row>
    <row r="107" spans="1:27" ht="14.25" customHeight="1">
      <c r="A107" s="37"/>
      <c r="B107" s="4"/>
      <c r="C107" s="4"/>
      <c r="D107" s="4"/>
      <c r="E107" s="4"/>
      <c r="F107" s="4"/>
      <c r="G107" s="37"/>
      <c r="H107" s="37"/>
      <c r="I107" s="37"/>
      <c r="J107" s="37"/>
      <c r="K107" s="37"/>
      <c r="L107" s="37"/>
      <c r="M107" s="37"/>
      <c r="N107" s="37"/>
      <c r="O107" s="37"/>
      <c r="P107" s="37"/>
      <c r="Q107" s="37"/>
      <c r="R107" s="37"/>
      <c r="S107" s="37"/>
      <c r="T107" s="37"/>
      <c r="U107" s="37"/>
      <c r="V107" s="37"/>
      <c r="W107" s="37"/>
      <c r="X107" s="37"/>
      <c r="Y107" s="37"/>
      <c r="Z107" s="37"/>
      <c r="AA107" s="37"/>
    </row>
    <row r="108" spans="1:27" ht="14.25" customHeight="1">
      <c r="A108" s="37"/>
      <c r="B108" s="4"/>
      <c r="C108" s="4"/>
      <c r="D108" s="4"/>
      <c r="E108" s="4"/>
      <c r="F108" s="4"/>
      <c r="G108" s="37"/>
      <c r="H108" s="37"/>
      <c r="I108" s="37"/>
      <c r="J108" s="37"/>
      <c r="K108" s="37"/>
      <c r="L108" s="37"/>
      <c r="M108" s="37"/>
      <c r="N108" s="37"/>
      <c r="O108" s="37"/>
      <c r="P108" s="37"/>
      <c r="Q108" s="37"/>
      <c r="R108" s="37"/>
      <c r="S108" s="37"/>
      <c r="T108" s="37"/>
      <c r="U108" s="37"/>
      <c r="V108" s="37"/>
      <c r="W108" s="37"/>
      <c r="X108" s="37"/>
      <c r="Y108" s="37"/>
      <c r="Z108" s="37"/>
      <c r="AA108" s="37"/>
    </row>
    <row r="109" spans="1:27" ht="14.25" customHeight="1">
      <c r="A109" s="37"/>
      <c r="B109" s="4"/>
      <c r="C109" s="4"/>
      <c r="D109" s="4"/>
      <c r="E109" s="4"/>
      <c r="F109" s="4"/>
      <c r="G109" s="37"/>
      <c r="H109" s="37"/>
      <c r="I109" s="37"/>
      <c r="J109" s="37"/>
      <c r="K109" s="37"/>
      <c r="L109" s="37"/>
      <c r="M109" s="37"/>
      <c r="N109" s="37"/>
      <c r="O109" s="37"/>
      <c r="P109" s="37"/>
      <c r="Q109" s="37"/>
      <c r="R109" s="37"/>
      <c r="S109" s="37"/>
      <c r="T109" s="37"/>
      <c r="U109" s="37"/>
      <c r="V109" s="37"/>
      <c r="W109" s="37"/>
      <c r="X109" s="37"/>
      <c r="Y109" s="37"/>
      <c r="Z109" s="37"/>
      <c r="AA109" s="37"/>
    </row>
    <row r="110" spans="1:27" ht="14.25" customHeight="1">
      <c r="A110" s="37"/>
      <c r="B110" s="4"/>
      <c r="C110" s="4"/>
      <c r="D110" s="4"/>
      <c r="E110" s="4"/>
      <c r="F110" s="4"/>
      <c r="G110" s="37"/>
      <c r="H110" s="37"/>
      <c r="I110" s="37"/>
      <c r="J110" s="37"/>
      <c r="K110" s="37"/>
      <c r="L110" s="37"/>
      <c r="M110" s="37"/>
      <c r="N110" s="37"/>
      <c r="O110" s="37"/>
      <c r="P110" s="37"/>
      <c r="Q110" s="37"/>
      <c r="R110" s="37"/>
      <c r="S110" s="37"/>
      <c r="T110" s="37"/>
      <c r="U110" s="37"/>
      <c r="V110" s="37"/>
      <c r="W110" s="37"/>
      <c r="X110" s="37"/>
      <c r="Y110" s="37"/>
      <c r="Z110" s="37"/>
      <c r="AA110" s="37"/>
    </row>
    <row r="111" spans="1:27" ht="14.25" customHeight="1">
      <c r="A111" s="37"/>
      <c r="B111" s="4"/>
      <c r="C111" s="4"/>
      <c r="D111" s="4"/>
      <c r="E111" s="4"/>
      <c r="F111" s="4"/>
      <c r="G111" s="37"/>
      <c r="H111" s="37"/>
      <c r="I111" s="37"/>
      <c r="J111" s="37"/>
      <c r="K111" s="37"/>
      <c r="L111" s="37"/>
      <c r="M111" s="37"/>
      <c r="N111" s="37"/>
      <c r="O111" s="37"/>
      <c r="P111" s="37"/>
      <c r="Q111" s="37"/>
      <c r="R111" s="37"/>
      <c r="S111" s="37"/>
      <c r="T111" s="37"/>
      <c r="U111" s="37"/>
      <c r="V111" s="37"/>
      <c r="W111" s="37"/>
      <c r="X111" s="37"/>
      <c r="Y111" s="37"/>
      <c r="Z111" s="37"/>
      <c r="AA111" s="37"/>
    </row>
    <row r="112" spans="1:27" ht="14.25" customHeight="1">
      <c r="A112" s="37"/>
      <c r="B112" s="4"/>
      <c r="C112" s="4"/>
      <c r="D112" s="4"/>
      <c r="E112" s="4"/>
      <c r="F112" s="4"/>
      <c r="G112" s="37"/>
      <c r="H112" s="37"/>
      <c r="I112" s="37"/>
      <c r="J112" s="37"/>
      <c r="K112" s="37"/>
      <c r="L112" s="37"/>
      <c r="M112" s="37"/>
      <c r="N112" s="37"/>
      <c r="O112" s="37"/>
      <c r="P112" s="37"/>
      <c r="Q112" s="37"/>
      <c r="R112" s="37"/>
      <c r="S112" s="37"/>
      <c r="T112" s="37"/>
      <c r="U112" s="37"/>
      <c r="V112" s="37"/>
      <c r="W112" s="37"/>
      <c r="X112" s="37"/>
      <c r="Y112" s="37"/>
      <c r="Z112" s="37"/>
      <c r="AA112" s="37"/>
    </row>
    <row r="113" spans="1:27" ht="14.25" customHeight="1">
      <c r="A113" s="37"/>
      <c r="B113" s="4"/>
      <c r="C113" s="4"/>
      <c r="D113" s="4"/>
      <c r="E113" s="4"/>
      <c r="F113" s="4"/>
      <c r="G113" s="37"/>
      <c r="H113" s="37"/>
      <c r="I113" s="37"/>
      <c r="J113" s="37"/>
      <c r="K113" s="37"/>
      <c r="L113" s="37"/>
      <c r="M113" s="37"/>
      <c r="N113" s="37"/>
      <c r="O113" s="37"/>
      <c r="P113" s="37"/>
      <c r="Q113" s="37"/>
      <c r="R113" s="37"/>
      <c r="S113" s="37"/>
      <c r="T113" s="37"/>
      <c r="U113" s="37"/>
      <c r="V113" s="37"/>
      <c r="W113" s="37"/>
      <c r="X113" s="37"/>
      <c r="Y113" s="37"/>
      <c r="Z113" s="37"/>
      <c r="AA113" s="37"/>
    </row>
    <row r="114" spans="1:27" ht="14.25" customHeight="1">
      <c r="A114" s="37"/>
      <c r="B114" s="4"/>
      <c r="C114" s="4"/>
      <c r="D114" s="4"/>
      <c r="E114" s="4"/>
      <c r="F114" s="4"/>
      <c r="G114" s="37"/>
      <c r="H114" s="37"/>
      <c r="I114" s="37"/>
      <c r="J114" s="37"/>
      <c r="K114" s="37"/>
      <c r="L114" s="37"/>
      <c r="M114" s="37"/>
      <c r="N114" s="37"/>
      <c r="O114" s="37"/>
      <c r="P114" s="37"/>
      <c r="Q114" s="37"/>
      <c r="R114" s="37"/>
      <c r="S114" s="37"/>
      <c r="T114" s="37"/>
      <c r="U114" s="37"/>
      <c r="V114" s="37"/>
      <c r="W114" s="37"/>
      <c r="X114" s="37"/>
      <c r="Y114" s="37"/>
      <c r="Z114" s="37"/>
      <c r="AA114" s="37"/>
    </row>
    <row r="115" spans="1:27" ht="14.25" customHeight="1">
      <c r="A115" s="37"/>
      <c r="B115" s="4"/>
      <c r="C115" s="4"/>
      <c r="D115" s="4"/>
      <c r="E115" s="4"/>
      <c r="F115" s="4"/>
      <c r="G115" s="37"/>
      <c r="H115" s="37"/>
      <c r="I115" s="37"/>
      <c r="J115" s="37"/>
      <c r="K115" s="37"/>
      <c r="L115" s="37"/>
      <c r="M115" s="37"/>
      <c r="N115" s="37"/>
      <c r="O115" s="37"/>
      <c r="P115" s="37"/>
      <c r="Q115" s="37"/>
      <c r="R115" s="37"/>
      <c r="S115" s="37"/>
      <c r="T115" s="37"/>
      <c r="U115" s="37"/>
      <c r="V115" s="37"/>
      <c r="W115" s="37"/>
      <c r="X115" s="37"/>
      <c r="Y115" s="37"/>
      <c r="Z115" s="37"/>
      <c r="AA115" s="37"/>
    </row>
    <row r="116" spans="1:27" ht="14.25" customHeight="1">
      <c r="A116" s="37"/>
      <c r="B116" s="4"/>
      <c r="C116" s="4"/>
      <c r="D116" s="4"/>
      <c r="E116" s="4"/>
      <c r="F116" s="4"/>
      <c r="G116" s="37"/>
      <c r="H116" s="37"/>
      <c r="I116" s="37"/>
      <c r="J116" s="37"/>
      <c r="K116" s="37"/>
      <c r="L116" s="37"/>
      <c r="M116" s="37"/>
      <c r="N116" s="37"/>
      <c r="O116" s="37"/>
      <c r="P116" s="37"/>
      <c r="Q116" s="37"/>
      <c r="R116" s="37"/>
      <c r="S116" s="37"/>
      <c r="T116" s="37"/>
      <c r="U116" s="37"/>
      <c r="V116" s="37"/>
      <c r="W116" s="37"/>
      <c r="X116" s="37"/>
      <c r="Y116" s="37"/>
      <c r="Z116" s="37"/>
      <c r="AA116" s="37"/>
    </row>
    <row r="117" spans="1:27" ht="14.25" customHeight="1">
      <c r="A117" s="37"/>
      <c r="B117" s="4"/>
      <c r="C117" s="4"/>
      <c r="D117" s="4"/>
      <c r="E117" s="4"/>
      <c r="F117" s="4"/>
      <c r="G117" s="37"/>
      <c r="H117" s="37"/>
      <c r="I117" s="37"/>
      <c r="J117" s="37"/>
      <c r="K117" s="37"/>
      <c r="L117" s="37"/>
      <c r="M117" s="37"/>
      <c r="N117" s="37"/>
      <c r="O117" s="37"/>
      <c r="P117" s="37"/>
      <c r="Q117" s="37"/>
      <c r="R117" s="37"/>
      <c r="S117" s="37"/>
      <c r="T117" s="37"/>
      <c r="U117" s="37"/>
      <c r="V117" s="37"/>
      <c r="W117" s="37"/>
      <c r="X117" s="37"/>
      <c r="Y117" s="37"/>
      <c r="Z117" s="37"/>
      <c r="AA117" s="37"/>
    </row>
    <row r="118" spans="1:27" ht="14.25" customHeight="1">
      <c r="A118" s="37"/>
      <c r="B118" s="4"/>
      <c r="C118" s="4"/>
      <c r="D118" s="4"/>
      <c r="E118" s="4"/>
      <c r="F118" s="4"/>
      <c r="G118" s="37"/>
      <c r="H118" s="37"/>
      <c r="I118" s="37"/>
      <c r="J118" s="37"/>
      <c r="K118" s="37"/>
      <c r="L118" s="37"/>
      <c r="M118" s="37"/>
      <c r="N118" s="37"/>
      <c r="O118" s="37"/>
      <c r="P118" s="37"/>
      <c r="Q118" s="37"/>
      <c r="R118" s="37"/>
      <c r="S118" s="37"/>
      <c r="T118" s="37"/>
      <c r="U118" s="37"/>
      <c r="V118" s="37"/>
      <c r="W118" s="37"/>
      <c r="X118" s="37"/>
      <c r="Y118" s="37"/>
      <c r="Z118" s="37"/>
      <c r="AA118" s="37"/>
    </row>
    <row r="119" spans="1:27" ht="14.25" customHeight="1">
      <c r="A119" s="37"/>
      <c r="B119" s="4"/>
      <c r="C119" s="4"/>
      <c r="D119" s="4"/>
      <c r="E119" s="4"/>
      <c r="F119" s="4"/>
      <c r="G119" s="37"/>
      <c r="H119" s="37"/>
      <c r="I119" s="37"/>
      <c r="J119" s="37"/>
      <c r="K119" s="37"/>
      <c r="L119" s="37"/>
      <c r="M119" s="37"/>
      <c r="N119" s="37"/>
      <c r="O119" s="37"/>
      <c r="P119" s="37"/>
      <c r="Q119" s="37"/>
      <c r="R119" s="37"/>
      <c r="S119" s="37"/>
      <c r="T119" s="37"/>
      <c r="U119" s="37"/>
      <c r="V119" s="37"/>
      <c r="W119" s="37"/>
      <c r="X119" s="37"/>
      <c r="Y119" s="37"/>
      <c r="Z119" s="37"/>
      <c r="AA119" s="37"/>
    </row>
    <row r="120" spans="1:27" ht="14.25" customHeight="1">
      <c r="A120" s="37"/>
      <c r="B120" s="4"/>
      <c r="C120" s="4"/>
      <c r="D120" s="4"/>
      <c r="E120" s="4"/>
      <c r="F120" s="4"/>
      <c r="G120" s="37"/>
      <c r="H120" s="37"/>
      <c r="I120" s="37"/>
      <c r="J120" s="37"/>
      <c r="K120" s="37"/>
      <c r="L120" s="37"/>
      <c r="M120" s="37"/>
      <c r="N120" s="37"/>
      <c r="O120" s="37"/>
      <c r="P120" s="37"/>
      <c r="Q120" s="37"/>
      <c r="R120" s="37"/>
      <c r="S120" s="37"/>
      <c r="T120" s="37"/>
      <c r="U120" s="37"/>
      <c r="V120" s="37"/>
      <c r="W120" s="37"/>
      <c r="X120" s="37"/>
      <c r="Y120" s="37"/>
      <c r="Z120" s="37"/>
      <c r="AA120" s="37"/>
    </row>
    <row r="121" spans="1:27" ht="14.25" customHeight="1">
      <c r="A121" s="37"/>
      <c r="B121" s="4"/>
      <c r="C121" s="4"/>
      <c r="D121" s="4"/>
      <c r="E121" s="4"/>
      <c r="F121" s="4"/>
      <c r="G121" s="37"/>
      <c r="H121" s="37"/>
      <c r="I121" s="37"/>
      <c r="J121" s="37"/>
      <c r="K121" s="37"/>
      <c r="L121" s="37"/>
      <c r="M121" s="37"/>
      <c r="N121" s="37"/>
      <c r="O121" s="37"/>
      <c r="P121" s="37"/>
      <c r="Q121" s="37"/>
      <c r="R121" s="37"/>
      <c r="S121" s="37"/>
      <c r="T121" s="37"/>
      <c r="U121" s="37"/>
      <c r="V121" s="37"/>
      <c r="W121" s="37"/>
      <c r="X121" s="37"/>
      <c r="Y121" s="37"/>
      <c r="Z121" s="37"/>
      <c r="AA121" s="37"/>
    </row>
    <row r="122" spans="1:27" ht="14.25" customHeight="1">
      <c r="A122" s="37"/>
      <c r="B122" s="4"/>
      <c r="C122" s="4"/>
      <c r="D122" s="4"/>
      <c r="E122" s="4"/>
      <c r="F122" s="4"/>
      <c r="G122" s="37"/>
      <c r="H122" s="37"/>
      <c r="I122" s="37"/>
      <c r="J122" s="37"/>
      <c r="K122" s="37"/>
      <c r="L122" s="37"/>
      <c r="M122" s="37"/>
      <c r="N122" s="37"/>
      <c r="O122" s="37"/>
      <c r="P122" s="37"/>
      <c r="Q122" s="37"/>
      <c r="R122" s="37"/>
      <c r="S122" s="37"/>
      <c r="T122" s="37"/>
      <c r="U122" s="37"/>
      <c r="V122" s="37"/>
      <c r="W122" s="37"/>
      <c r="X122" s="37"/>
      <c r="Y122" s="37"/>
      <c r="Z122" s="37"/>
      <c r="AA122" s="37"/>
    </row>
    <row r="123" spans="1:27" ht="14.25" customHeight="1">
      <c r="A123" s="37"/>
      <c r="B123" s="4"/>
      <c r="C123" s="4"/>
      <c r="D123" s="4"/>
      <c r="E123" s="4"/>
      <c r="F123" s="4"/>
      <c r="G123" s="37"/>
      <c r="H123" s="37"/>
      <c r="I123" s="37"/>
      <c r="J123" s="37"/>
      <c r="K123" s="37"/>
      <c r="L123" s="37"/>
      <c r="M123" s="37"/>
      <c r="N123" s="37"/>
      <c r="O123" s="37"/>
      <c r="P123" s="37"/>
      <c r="Q123" s="37"/>
      <c r="R123" s="37"/>
      <c r="S123" s="37"/>
      <c r="T123" s="37"/>
      <c r="U123" s="37"/>
      <c r="V123" s="37"/>
      <c r="W123" s="37"/>
      <c r="X123" s="37"/>
      <c r="Y123" s="37"/>
      <c r="Z123" s="37"/>
      <c r="AA123" s="37"/>
    </row>
    <row r="124" spans="1:27" ht="14.25" customHeight="1">
      <c r="A124" s="37"/>
      <c r="B124" s="4"/>
      <c r="C124" s="4"/>
      <c r="D124" s="4"/>
      <c r="E124" s="4"/>
      <c r="F124" s="4"/>
      <c r="G124" s="37"/>
      <c r="H124" s="37"/>
      <c r="I124" s="37"/>
      <c r="J124" s="37"/>
      <c r="K124" s="37"/>
      <c r="L124" s="37"/>
      <c r="M124" s="37"/>
      <c r="N124" s="37"/>
      <c r="O124" s="37"/>
      <c r="P124" s="37"/>
      <c r="Q124" s="37"/>
      <c r="R124" s="37"/>
      <c r="S124" s="37"/>
      <c r="T124" s="37"/>
      <c r="U124" s="37"/>
      <c r="V124" s="37"/>
      <c r="W124" s="37"/>
      <c r="X124" s="37"/>
      <c r="Y124" s="37"/>
      <c r="Z124" s="37"/>
      <c r="AA124" s="37"/>
    </row>
    <row r="125" spans="1:27" ht="14.25" customHeight="1">
      <c r="A125" s="37"/>
      <c r="B125" s="4"/>
      <c r="C125" s="4"/>
      <c r="D125" s="4"/>
      <c r="E125" s="4"/>
      <c r="F125" s="4"/>
      <c r="G125" s="37"/>
      <c r="H125" s="37"/>
      <c r="I125" s="37"/>
      <c r="J125" s="37"/>
      <c r="K125" s="37"/>
      <c r="L125" s="37"/>
      <c r="M125" s="37"/>
      <c r="N125" s="37"/>
      <c r="O125" s="37"/>
      <c r="P125" s="37"/>
      <c r="Q125" s="37"/>
      <c r="R125" s="37"/>
      <c r="S125" s="37"/>
      <c r="T125" s="37"/>
      <c r="U125" s="37"/>
      <c r="V125" s="37"/>
      <c r="W125" s="37"/>
      <c r="X125" s="37"/>
      <c r="Y125" s="37"/>
      <c r="Z125" s="37"/>
      <c r="AA125" s="37"/>
    </row>
    <row r="126" spans="1:27" ht="14.25" customHeight="1">
      <c r="A126" s="37"/>
      <c r="B126" s="4"/>
      <c r="C126" s="4"/>
      <c r="D126" s="4"/>
      <c r="E126" s="4"/>
      <c r="F126" s="4"/>
      <c r="G126" s="37"/>
      <c r="H126" s="37"/>
      <c r="I126" s="37"/>
      <c r="J126" s="37"/>
      <c r="K126" s="37"/>
      <c r="L126" s="37"/>
      <c r="M126" s="37"/>
      <c r="N126" s="37"/>
      <c r="O126" s="37"/>
      <c r="P126" s="37"/>
      <c r="Q126" s="37"/>
      <c r="R126" s="37"/>
      <c r="S126" s="37"/>
      <c r="T126" s="37"/>
      <c r="U126" s="37"/>
      <c r="V126" s="37"/>
      <c r="W126" s="37"/>
      <c r="X126" s="37"/>
      <c r="Y126" s="37"/>
      <c r="Z126" s="37"/>
      <c r="AA126" s="37"/>
    </row>
    <row r="127" spans="1:27" ht="14.2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row>
    <row r="128" spans="1:27" ht="14.2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row>
    <row r="129" spans="1:27" ht="14.2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row>
    <row r="130" spans="1:27" ht="14.2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row>
    <row r="131" spans="1:27" ht="14.2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row>
    <row r="132" spans="1:27" ht="14.2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row>
    <row r="133" spans="1:27" ht="14.2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row>
    <row r="134" spans="1:27" ht="14.2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row>
    <row r="135" spans="1:27" ht="14.2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row>
    <row r="136" spans="1:27" ht="14.2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row>
    <row r="137" spans="1:27" ht="14.2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row>
    <row r="138" spans="1:27" ht="14.2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row>
    <row r="139" spans="1:27" ht="14.2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row>
    <row r="140" spans="1:27" ht="14.2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row>
    <row r="141" spans="1:27" ht="14.2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row>
    <row r="142" spans="1:27" ht="14.2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row>
    <row r="143" spans="1:27" ht="14.2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27" ht="14.2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row>
    <row r="145" spans="1:27" ht="14.2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row>
    <row r="146" spans="1:27" ht="14.2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row>
    <row r="147" spans="1:27" ht="14.2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row>
    <row r="148" spans="1:27" ht="14.2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row>
    <row r="149" spans="1:27" ht="14.2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row>
    <row r="150" spans="1:27" ht="14.2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row>
    <row r="151" spans="1:27" ht="14.2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row>
    <row r="152" spans="1:27" ht="14.2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row>
    <row r="153" spans="1:27" ht="14.2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row>
    <row r="154" spans="1:27" ht="14.2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row>
    <row r="155" spans="1:27" ht="14.2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row>
    <row r="156" spans="1:27" ht="14.2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row>
    <row r="157" spans="1:27" ht="14.2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row>
    <row r="158" spans="1:27" ht="14.2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row>
    <row r="159" spans="1:27" ht="14.2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row>
    <row r="160" spans="1:27" ht="14.2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row>
    <row r="161" spans="1:27" ht="14.2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row>
    <row r="162" spans="1:27" ht="14.2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row>
    <row r="163" spans="1:27" ht="14.2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row>
    <row r="164" spans="1:27" ht="14.2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row>
    <row r="165" spans="1:27" ht="14.2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row>
    <row r="166" spans="1:27" ht="14.2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row>
    <row r="167" spans="1:27" ht="14.2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row>
    <row r="168" spans="1:27" ht="14.2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row>
    <row r="169" spans="1:27" ht="14.2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row>
    <row r="170" spans="1:27" ht="14.2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row>
    <row r="171" spans="1:27" ht="14.2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row>
    <row r="172" spans="1:27" ht="14.2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row>
    <row r="173" spans="1:27" ht="14.2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row>
    <row r="174" spans="1:27" ht="14.2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row>
    <row r="175" spans="1:27" ht="14.2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row>
    <row r="176" spans="1:27" ht="14.2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row>
    <row r="177" spans="1:27" ht="14.2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row>
    <row r="178" spans="1:27" ht="14.2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row>
    <row r="179" spans="1:27" ht="14.2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row>
    <row r="180" spans="1:27" ht="14.2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row>
    <row r="181" spans="1:27" ht="14.2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row>
    <row r="182" spans="1:27" ht="14.2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row>
    <row r="183" spans="1:27" ht="14.2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row>
    <row r="184" spans="1:27" ht="14.2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row>
    <row r="185" spans="1:27" ht="14.2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row>
    <row r="186" spans="1:27" ht="14.2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row>
    <row r="187" spans="1:27" ht="14.2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row>
    <row r="188" spans="1:27" ht="14.2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row>
    <row r="189" spans="1:27" ht="14.2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row>
    <row r="190" spans="1:27" ht="14.2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row>
    <row r="191" spans="1:27" ht="14.2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row>
    <row r="192" spans="1:27" ht="14.2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row>
    <row r="193" spans="1:27" ht="14.2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row>
    <row r="194" spans="1:27" ht="14.2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row>
    <row r="195" spans="1:27" ht="14.2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row>
    <row r="196" spans="1:27" ht="14.2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row>
    <row r="197" spans="1:27" ht="14.2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row>
    <row r="198" spans="1:27" ht="14.2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row>
    <row r="199" spans="1:27" ht="14.2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row>
    <row r="200" spans="1:27" ht="14.2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row>
    <row r="201" spans="1:27" ht="14.2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row>
    <row r="202" spans="1:27" ht="14.2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row>
    <row r="203" spans="1:27" ht="14.2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row>
    <row r="204" spans="1:27" ht="14.2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row>
    <row r="205" spans="1:27" ht="14.2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row>
    <row r="206" spans="1:27" ht="14.2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row>
    <row r="207" spans="1:27" ht="14.2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row>
    <row r="208" spans="1:27" ht="14.2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row>
    <row r="209" spans="1:27" ht="14.2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row>
    <row r="210" spans="1:27" ht="14.2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row>
    <row r="211" spans="1:27" ht="14.2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row>
    <row r="212" spans="1:27" ht="14.2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row>
    <row r="213" spans="1:27" ht="14.2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row>
    <row r="214" spans="1:27" ht="14.2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row>
    <row r="215" spans="1:27" ht="14.2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row>
    <row r="216" spans="1:27" ht="14.2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row>
    <row r="217" spans="1:27" ht="14.2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row>
    <row r="218" spans="1:27" ht="14.2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row>
    <row r="219" spans="1:27" ht="14.2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row>
    <row r="220" spans="1:27" ht="14.2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row>
    <row r="221" spans="1:27" ht="14.2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row>
    <row r="222" spans="1:27" ht="14.2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row>
    <row r="223" spans="1:27" ht="14.2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row>
    <row r="224" spans="1:27" ht="14.2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row>
    <row r="225" spans="1:27" ht="14.2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row>
    <row r="226" spans="1:27" ht="14.2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row>
    <row r="227" spans="1:27" ht="14.2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row>
    <row r="228" spans="1:27" ht="14.2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row>
    <row r="229" spans="1:27" ht="14.2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row>
    <row r="230" spans="1:27" ht="14.2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row>
    <row r="231" spans="1:27" ht="14.2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row>
    <row r="232" spans="1:27" ht="14.2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row>
    <row r="233" spans="1:27" ht="14.2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row>
    <row r="234" spans="1:27" ht="14.2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row>
    <row r="235" spans="1:27" ht="14.2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row>
    <row r="236" spans="1:27" ht="14.2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row>
    <row r="237" spans="1:27" ht="14.2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row>
    <row r="238" spans="1:27" ht="14.2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row>
    <row r="239" spans="1:27" ht="14.2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row>
    <row r="240" spans="1:27" ht="14.2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row>
    <row r="241" spans="1:27" ht="14.2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row>
    <row r="242" spans="1:27" ht="14.2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row>
    <row r="243" spans="1:27" ht="14.2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row>
    <row r="244" spans="1:27" ht="14.2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row>
    <row r="245" spans="1:27" ht="14.2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row>
    <row r="246" spans="1:27" ht="14.2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row>
    <row r="247" spans="1:27" ht="14.2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row>
    <row r="248" spans="1:27" ht="14.2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row>
    <row r="249" spans="1:27" ht="14.2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row>
    <row r="250" spans="1:27" ht="14.2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row>
    <row r="251" spans="1:27" ht="14.2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row>
    <row r="252" spans="1:27" ht="14.2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row>
    <row r="253" spans="1:27" ht="14.2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row>
    <row r="254" spans="1:27" ht="14.2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row>
    <row r="255" spans="1:27" ht="14.2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row>
    <row r="256" spans="1:27" ht="14.2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row>
    <row r="257" spans="1:27" ht="14.2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row>
    <row r="258" spans="1:27" ht="14.2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row>
    <row r="259" spans="1:27" ht="14.2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row>
    <row r="260" spans="1:27" ht="14.2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row>
    <row r="261" spans="1:27" ht="14.2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row>
    <row r="262" spans="1:27" ht="14.2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row>
    <row r="263" spans="1:27" ht="14.2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row>
    <row r="264" spans="1:27" ht="14.2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row>
    <row r="265" spans="1:27" ht="14.2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row>
    <row r="266" spans="1:27" ht="14.2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row>
    <row r="267" spans="1:27" ht="14.2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row>
    <row r="268" spans="1:27" ht="14.2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row>
    <row r="269" spans="1:27" ht="14.2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row>
    <row r="270" spans="1:27" ht="14.2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row>
    <row r="271" spans="1:27" ht="14.2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row>
    <row r="272" spans="1:27" ht="14.2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row>
    <row r="273" spans="1:27" ht="14.2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row>
    <row r="274" spans="1:27" ht="14.2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row>
    <row r="275" spans="1:27" ht="14.2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row>
    <row r="276" spans="1:27" ht="14.2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row>
    <row r="277" spans="1:27" ht="14.2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row>
    <row r="278" spans="1:27" ht="14.2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row>
    <row r="279" spans="1:27" ht="14.2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row>
    <row r="280" spans="1:27" ht="14.2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row>
    <row r="281" spans="1:27" ht="14.2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row>
    <row r="282" spans="1:27" ht="14.2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row>
    <row r="283" spans="1:27" ht="14.2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row>
    <row r="284" spans="1:27" ht="14.2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row>
    <row r="285" spans="1:27" ht="14.2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row>
    <row r="286" spans="1:27" ht="14.2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row>
    <row r="287" spans="1:27" ht="14.2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row>
    <row r="288" spans="1:27" ht="14.2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row>
    <row r="289" spans="1:27" ht="14.2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row>
    <row r="290" spans="1:27" ht="14.2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row>
    <row r="291" spans="1:27" ht="14.2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row>
    <row r="292" spans="1:27" ht="14.2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row>
    <row r="293" spans="1:27" ht="14.2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row>
    <row r="294" spans="1:27" ht="14.2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row>
    <row r="295" spans="1:27" ht="14.2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row>
    <row r="296" spans="1:27" ht="14.2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row>
    <row r="297" spans="1:27" ht="14.2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row>
    <row r="298" spans="1:27" ht="14.2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row>
    <row r="299" spans="1:27" ht="14.2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row>
    <row r="300" spans="1:27" ht="14.2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row>
    <row r="301" spans="1:27" ht="14.2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row>
    <row r="302" spans="1:27" ht="14.2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row>
    <row r="303" spans="1:27" ht="14.2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row>
    <row r="304" spans="1:27" ht="14.2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row>
    <row r="305" spans="1:27" ht="14.2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row>
    <row r="306" spans="1:27" ht="14.2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row>
    <row r="307" spans="1:27" ht="14.2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row>
    <row r="308" spans="1:27" ht="14.2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row>
    <row r="309" spans="1:27" ht="14.2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row>
    <row r="310" spans="1:27" ht="14.2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row>
    <row r="311" spans="1:27" ht="14.2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row>
    <row r="312" spans="1:27" ht="14.2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row>
    <row r="313" spans="1:27" ht="14.2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row>
    <row r="314" spans="1:27" ht="14.2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row>
    <row r="315" spans="1:27" ht="14.2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row>
    <row r="316" spans="1:27" ht="14.2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row>
    <row r="317" spans="1:27" ht="14.2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row>
    <row r="318" spans="1:27" ht="14.2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row>
    <row r="319" spans="1:27" ht="14.2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row>
    <row r="320" spans="1:27" ht="14.2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row>
    <row r="321" spans="1:27" ht="14.2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row>
    <row r="322" spans="1:27" ht="14.2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row>
    <row r="323" spans="1:27" ht="14.2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row>
    <row r="324" spans="1:27" ht="14.2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row>
    <row r="325" spans="1:27" ht="14.2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row>
    <row r="326" spans="1:27" ht="14.2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row>
    <row r="327" spans="1:27" ht="14.2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row>
    <row r="328" spans="1:27" ht="14.2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row>
    <row r="329" spans="1:27" ht="14.2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row>
    <row r="330" spans="1:27" ht="14.2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row>
    <row r="331" spans="1:27" ht="14.2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row>
    <row r="332" spans="1:27" ht="14.2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row>
    <row r="333" spans="1:27" ht="14.2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row>
    <row r="334" spans="1:27" ht="14.2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row>
    <row r="335" spans="1:27" ht="14.2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row>
    <row r="336" spans="1:27" ht="14.2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row>
    <row r="337" spans="1:27" ht="14.2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row>
    <row r="338" spans="1:27" ht="14.2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row>
    <row r="339" spans="1:27" ht="14.2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row>
    <row r="340" spans="1:27" ht="14.2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row>
    <row r="341" spans="1:27" ht="14.2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row>
    <row r="342" spans="1:27" ht="14.2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row>
    <row r="343" spans="1:27" ht="14.2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row>
    <row r="344" spans="1:27" ht="14.2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row>
    <row r="345" spans="1:27" ht="14.2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row>
    <row r="346" spans="1:27" ht="14.2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row>
    <row r="347" spans="1:27" ht="14.2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row>
    <row r="348" spans="1:27" ht="14.2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row>
    <row r="349" spans="1:27" ht="14.2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row>
    <row r="350" spans="1:27" ht="14.2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row>
    <row r="351" spans="1:27" ht="14.2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row>
    <row r="352" spans="1:27" ht="14.2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row>
    <row r="353" spans="1:27" ht="14.2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row>
    <row r="354" spans="1:27" ht="14.2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row>
    <row r="355" spans="1:27" ht="14.2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row>
    <row r="356" spans="1:27" ht="14.2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row>
    <row r="357" spans="1:27" ht="14.2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row>
    <row r="358" spans="1:27" ht="14.2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row>
    <row r="359" spans="1:27" ht="14.2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row>
    <row r="360" spans="1:27" ht="14.2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row>
    <row r="361" spans="1:27" ht="14.2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row>
    <row r="362" spans="1:27" ht="14.2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row>
    <row r="363" spans="1:27" ht="14.2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row>
    <row r="364" spans="1:27" ht="14.2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row>
    <row r="365" spans="1:27" ht="14.2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row>
    <row r="366" spans="1:27" ht="14.2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row>
    <row r="367" spans="1:27" ht="14.2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row>
    <row r="368" spans="1:27" ht="14.2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row>
    <row r="369" spans="1:27" ht="14.2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row>
    <row r="370" spans="1:27" ht="14.2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row>
    <row r="371" spans="1:27" ht="14.2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row>
    <row r="372" spans="1:27" ht="14.2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row>
    <row r="373" spans="1:27" ht="14.2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row>
    <row r="374" spans="1:27" ht="14.2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row>
    <row r="375" spans="1:27" ht="14.2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row>
    <row r="376" spans="1:27" ht="14.2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row>
    <row r="377" spans="1:27" ht="14.2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row>
    <row r="378" spans="1:27" ht="14.2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row>
    <row r="379" spans="1:27" ht="14.2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row>
    <row r="380" spans="1:27" ht="14.2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row>
    <row r="381" spans="1:27" ht="14.2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row>
    <row r="382" spans="1:27" ht="14.2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row>
    <row r="383" spans="1:27" ht="14.2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row>
    <row r="384" spans="1:27" ht="14.2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row>
    <row r="385" spans="1:27" ht="14.2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row>
    <row r="386" spans="1:27" ht="14.2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row>
    <row r="387" spans="1:27" ht="14.2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row>
    <row r="388" spans="1:27" ht="14.2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row>
    <row r="389" spans="1:27" ht="14.2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row>
    <row r="390" spans="1:27" ht="14.2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row>
    <row r="391" spans="1:27" ht="14.2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row>
    <row r="392" spans="1:27" ht="14.2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row>
    <row r="393" spans="1:27" ht="14.2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row>
    <row r="394" spans="1:27" ht="14.2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row>
    <row r="395" spans="1:27" ht="14.2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row>
    <row r="396" spans="1:27" ht="14.2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row>
    <row r="397" spans="1:27" ht="14.2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row>
    <row r="398" spans="1:27" ht="14.2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row>
    <row r="399" spans="1:27" ht="14.2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row>
    <row r="400" spans="1:27" ht="14.2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row>
    <row r="401" spans="1:27" ht="14.2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row>
    <row r="402" spans="1:27" ht="14.2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row>
    <row r="403" spans="1:27" ht="14.2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row>
    <row r="404" spans="1:27" ht="14.2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row>
    <row r="405" spans="1:27" ht="14.2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row>
    <row r="406" spans="1:27" ht="14.2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row>
    <row r="407" spans="1:27" ht="14.2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row>
    <row r="408" spans="1:27" ht="14.2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row>
    <row r="409" spans="1:27" ht="14.2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row>
    <row r="410" spans="1:27" ht="14.2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row>
    <row r="411" spans="1:27" ht="14.2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row>
    <row r="412" spans="1:27" ht="14.2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row>
    <row r="413" spans="1:27" ht="14.2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row>
    <row r="414" spans="1:27" ht="14.2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row>
    <row r="415" spans="1:27" ht="14.2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row>
    <row r="416" spans="1:27" ht="14.2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row>
    <row r="417" spans="1:27" ht="14.2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row>
    <row r="418" spans="1:27" ht="14.2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row>
    <row r="419" spans="1:27" ht="14.2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row>
    <row r="420" spans="1:27" ht="14.2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row>
    <row r="421" spans="1:27" ht="14.2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row>
    <row r="422" spans="1:27" ht="14.2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row>
    <row r="423" spans="1:27" ht="14.2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row>
    <row r="424" spans="1:27" ht="14.2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row>
    <row r="425" spans="1:27" ht="14.2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row>
    <row r="426" spans="1:27" ht="14.2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row>
    <row r="427" spans="1:27" ht="14.2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row>
    <row r="428" spans="1:27" ht="14.2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row>
    <row r="429" spans="1:27" ht="14.2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row>
    <row r="430" spans="1:27" ht="14.2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row>
    <row r="431" spans="1:27" ht="14.2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row>
    <row r="432" spans="1:27" ht="14.2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row>
    <row r="433" spans="1:27" ht="14.2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row>
    <row r="434" spans="1:27" ht="14.2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row>
    <row r="435" spans="1:27" ht="14.2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row>
    <row r="436" spans="1:27" ht="14.2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row>
    <row r="437" spans="1:27" ht="14.2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row>
    <row r="438" spans="1:27" ht="14.2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row>
    <row r="439" spans="1:27" ht="14.2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row>
    <row r="440" spans="1:27" ht="14.2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row>
    <row r="441" spans="1:27" ht="14.2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row>
    <row r="442" spans="1:27" ht="14.2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row>
    <row r="443" spans="1:27" ht="14.2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row>
    <row r="444" spans="1:27" ht="14.2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row>
    <row r="445" spans="1:27" ht="14.2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row>
    <row r="446" spans="1:27" ht="14.2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row>
    <row r="447" spans="1:27" ht="14.2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row>
    <row r="448" spans="1:27" ht="14.2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row>
    <row r="449" spans="1:27" ht="14.2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row>
    <row r="450" spans="1:27" ht="14.2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row>
    <row r="451" spans="1:27" ht="14.2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row>
    <row r="452" spans="1:27" ht="14.2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row>
    <row r="453" spans="1:27" ht="14.2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row>
    <row r="454" spans="1:27" ht="14.2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row>
    <row r="455" spans="1:27" ht="14.2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row>
    <row r="456" spans="1:27" ht="14.2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row>
    <row r="457" spans="1:27" ht="14.2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row>
    <row r="458" spans="1:27" ht="14.2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row>
    <row r="459" spans="1:27" ht="14.2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row>
    <row r="460" spans="1:27" ht="14.2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row>
    <row r="461" spans="1:27" ht="14.2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row>
    <row r="462" spans="1:27" ht="14.2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row>
    <row r="463" spans="1:27" ht="14.2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row>
    <row r="464" spans="1:27" ht="14.2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row>
    <row r="465" spans="1:27" ht="14.2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row>
    <row r="466" spans="1:27" ht="14.2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row>
    <row r="467" spans="1:27" ht="14.2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row>
    <row r="468" spans="1:27" ht="14.2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row>
    <row r="469" spans="1:27" ht="14.2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row>
    <row r="470" spans="1:27" ht="14.2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row>
    <row r="471" spans="1:27" ht="14.2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row>
    <row r="472" spans="1:27" ht="14.2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row>
    <row r="473" spans="1:27" ht="14.2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row>
    <row r="474" spans="1:27" ht="14.2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row>
    <row r="475" spans="1:27" ht="14.2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row>
    <row r="476" spans="1:27" ht="14.2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row>
    <row r="477" spans="1:27" ht="14.2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row>
    <row r="478" spans="1:27" ht="14.2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row>
    <row r="479" spans="1:27" ht="14.2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row>
    <row r="480" spans="1:27" ht="14.2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row>
    <row r="481" spans="1:27" ht="14.2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row>
    <row r="482" spans="1:27" ht="14.2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row>
    <row r="483" spans="1:27" ht="14.2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row>
    <row r="484" spans="1:27" ht="14.2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row>
    <row r="485" spans="1:27" ht="14.2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row>
    <row r="486" spans="1:27" ht="14.2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row>
    <row r="487" spans="1:27" ht="14.2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row>
    <row r="488" spans="1:27" ht="14.2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row>
    <row r="489" spans="1:27" ht="14.2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row>
    <row r="490" spans="1:27" ht="14.2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row>
    <row r="491" spans="1:27" ht="14.2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row>
    <row r="492" spans="1:27" ht="14.2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row>
    <row r="493" spans="1:27" ht="14.2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row>
    <row r="494" spans="1:27" ht="14.2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row>
    <row r="495" spans="1:27" ht="14.2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row>
    <row r="496" spans="1:27" ht="14.2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row>
    <row r="497" spans="1:27" ht="14.2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row>
    <row r="498" spans="1:27" ht="14.2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row>
    <row r="499" spans="1:27" ht="14.2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row>
    <row r="500" spans="1:27" ht="14.2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row>
    <row r="501" spans="1:27" ht="14.2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row>
    <row r="502" spans="1:27" ht="14.2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row>
    <row r="503" spans="1:27" ht="14.2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row>
    <row r="504" spans="1:27" ht="14.2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row>
    <row r="505" spans="1:27" ht="14.2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row>
    <row r="506" spans="1:27" ht="14.2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row>
    <row r="507" spans="1:27" ht="14.2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row>
    <row r="508" spans="1:27" ht="14.2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row>
    <row r="509" spans="1:27" ht="14.2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row>
    <row r="510" spans="1:27" ht="14.2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row>
    <row r="511" spans="1:27" ht="14.2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row>
    <row r="512" spans="1:27" ht="14.2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row>
    <row r="513" spans="1:27" ht="14.2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row>
    <row r="514" spans="1:27" ht="14.2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row>
    <row r="515" spans="1:27" ht="14.2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row>
    <row r="516" spans="1:27" ht="14.2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row>
    <row r="517" spans="1:27" ht="14.2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row>
    <row r="518" spans="1:27" ht="14.2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row>
    <row r="519" spans="1:27" ht="14.2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row>
    <row r="520" spans="1:27" ht="14.2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row>
    <row r="521" spans="1:27" ht="14.2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row>
    <row r="522" spans="1:27" ht="14.2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row>
    <row r="523" spans="1:27" ht="14.2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row>
    <row r="524" spans="1:27" ht="14.2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row>
    <row r="525" spans="1:27" ht="14.2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row>
    <row r="526" spans="1:27" ht="14.2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row>
    <row r="527" spans="1:27" ht="14.2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row>
    <row r="528" spans="1:27" ht="14.2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row>
    <row r="529" spans="1:27" ht="14.2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row>
    <row r="530" spans="1:27" ht="14.2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row>
    <row r="531" spans="1:27" ht="14.2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row>
    <row r="532" spans="1:27" ht="14.2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row>
    <row r="533" spans="1:27" ht="14.2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row>
    <row r="534" spans="1:27" ht="14.2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row>
    <row r="535" spans="1:27" ht="14.2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row>
    <row r="536" spans="1:27" ht="14.2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row>
    <row r="537" spans="1:27" ht="14.2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row>
    <row r="538" spans="1:27" ht="14.2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row>
    <row r="539" spans="1:27" ht="14.2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row>
    <row r="540" spans="1:27" ht="14.2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row>
    <row r="541" spans="1:27" ht="14.2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row>
    <row r="542" spans="1:27" ht="14.2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row>
    <row r="543" spans="1:27" ht="14.2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row>
    <row r="544" spans="1:27" ht="14.2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row>
    <row r="545" spans="1:27" ht="14.2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row>
    <row r="546" spans="1:27" ht="14.2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row>
    <row r="547" spans="1:27" ht="14.2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row>
    <row r="548" spans="1:27" ht="14.2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row>
    <row r="549" spans="1:27" ht="14.2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row>
    <row r="550" spans="1:27" ht="14.2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row>
    <row r="551" spans="1:27" ht="14.2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row>
    <row r="552" spans="1:27" ht="14.2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row>
    <row r="553" spans="1:27" ht="14.2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row>
    <row r="554" spans="1:27" ht="14.2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row>
    <row r="555" spans="1:27" ht="14.2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row>
    <row r="556" spans="1:27" ht="14.2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row>
    <row r="557" spans="1:27" ht="14.2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row>
    <row r="558" spans="1:27" ht="14.2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row>
    <row r="559" spans="1:27" ht="14.2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row>
    <row r="560" spans="1:27" ht="14.2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row>
    <row r="561" spans="1:27" ht="14.2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row>
    <row r="562" spans="1:27" ht="14.2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row>
    <row r="563" spans="1:27" ht="14.2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row>
    <row r="564" spans="1:27" ht="14.2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row>
    <row r="565" spans="1:27" ht="14.2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row>
    <row r="566" spans="1:27" ht="14.2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row>
    <row r="567" spans="1:27" ht="14.2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row>
    <row r="568" spans="1:27" ht="14.2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row>
    <row r="569" spans="1:27" ht="14.2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row>
    <row r="570" spans="1:27" ht="14.2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row>
    <row r="571" spans="1:27" ht="14.2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row>
    <row r="572" spans="1:27" ht="14.2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row>
    <row r="573" spans="1:27" ht="14.2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row>
    <row r="574" spans="1:27" ht="14.2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row>
    <row r="575" spans="1:27" ht="14.2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row>
    <row r="576" spans="1:27" ht="14.2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row>
    <row r="577" spans="1:27" ht="14.2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row>
    <row r="578" spans="1:27" ht="14.2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row>
    <row r="579" spans="1:27" ht="14.2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row>
    <row r="580" spans="1:27" ht="14.2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row>
    <row r="581" spans="1:27" ht="14.2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row>
    <row r="582" spans="1:27" ht="14.2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row>
    <row r="583" spans="1:27" ht="14.2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row>
    <row r="584" spans="1:27" ht="14.2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row>
    <row r="585" spans="1:27" ht="14.2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row>
    <row r="586" spans="1:27" ht="14.2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row>
    <row r="587" spans="1:27" ht="14.2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row>
    <row r="588" spans="1:27" ht="14.2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row>
    <row r="589" spans="1:27" ht="14.2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row>
    <row r="590" spans="1:27" ht="14.2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row>
    <row r="591" spans="1:27" ht="14.2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row>
    <row r="592" spans="1:27" ht="14.2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row>
    <row r="593" spans="1:27" ht="14.2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row>
    <row r="594" spans="1:27" ht="14.2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row>
    <row r="595" spans="1:27" ht="14.2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row>
    <row r="596" spans="1:27" ht="14.2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row>
    <row r="597" spans="1:27" ht="14.2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row>
    <row r="598" spans="1:27" ht="14.2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row>
    <row r="599" spans="1:27" ht="14.2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row>
    <row r="600" spans="1:27" ht="14.2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row>
    <row r="601" spans="1:27" ht="14.2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row>
    <row r="602" spans="1:27" ht="14.2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row>
    <row r="603" spans="1:27" ht="14.2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row>
    <row r="604" spans="1:27" ht="14.2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row>
    <row r="605" spans="1:27" ht="14.2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row>
    <row r="606" spans="1:27" ht="14.2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row>
    <row r="607" spans="1:27" ht="14.2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row>
    <row r="608" spans="1:27" ht="14.2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row>
    <row r="609" spans="1:27" ht="14.2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row>
    <row r="610" spans="1:27" ht="14.2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row>
    <row r="611" spans="1:27" ht="14.2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row>
    <row r="612" spans="1:27" ht="14.2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row>
    <row r="613" spans="1:27" ht="14.2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row>
    <row r="614" spans="1:27" ht="14.2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row>
    <row r="615" spans="1:27" ht="14.2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row>
    <row r="616" spans="1:27" ht="14.2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row>
    <row r="617" spans="1:27" ht="14.2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row>
    <row r="618" spans="1:27" ht="14.2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row>
    <row r="619" spans="1:27" ht="14.2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row>
    <row r="620" spans="1:27" ht="14.2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row>
    <row r="621" spans="1:27" ht="14.2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row>
    <row r="622" spans="1:27" ht="14.2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row>
    <row r="623" spans="1:27" ht="14.2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row>
    <row r="624" spans="1:27" ht="14.2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row>
    <row r="625" spans="1:27" ht="14.2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row>
    <row r="626" spans="1:27" ht="14.2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row>
    <row r="627" spans="1:27" ht="14.2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row>
    <row r="628" spans="1:27" ht="14.2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row>
    <row r="629" spans="1:27" ht="14.2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row>
    <row r="630" spans="1:27" ht="14.2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row>
    <row r="631" spans="1:27" ht="14.2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row>
    <row r="632" spans="1:27" ht="14.2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row>
    <row r="633" spans="1:27" ht="14.2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row>
    <row r="634" spans="1:27" ht="14.2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row>
    <row r="635" spans="1:27" ht="14.2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row>
    <row r="636" spans="1:27" ht="14.2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row>
    <row r="637" spans="1:27" ht="14.2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row>
    <row r="638" spans="1:27" ht="14.2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row>
    <row r="639" spans="1:27" ht="14.2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row>
    <row r="640" spans="1:27" ht="14.2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row>
    <row r="641" spans="1:27" ht="14.2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row>
    <row r="642" spans="1:27" ht="14.2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row>
    <row r="643" spans="1:27" ht="14.2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row>
    <row r="644" spans="1:27" ht="14.2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row>
    <row r="645" spans="1:27" ht="14.2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row>
    <row r="646" spans="1:27" ht="14.2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row>
    <row r="647" spans="1:27" ht="14.2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row>
    <row r="648" spans="1:27" ht="14.2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row>
    <row r="649" spans="1:27" ht="14.2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row>
    <row r="650" spans="1:27" ht="14.2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row>
    <row r="651" spans="1:27" ht="14.2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row>
    <row r="652" spans="1:27" ht="14.2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row>
    <row r="653" spans="1:27" ht="14.2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row>
    <row r="654" spans="1:27" ht="14.2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row>
    <row r="655" spans="1:27" ht="14.2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row>
    <row r="656" spans="1:27" ht="14.2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row>
    <row r="657" spans="1:27" ht="14.2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row>
    <row r="658" spans="1:27" ht="14.2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row>
    <row r="659" spans="1:27" ht="14.2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row>
    <row r="660" spans="1:27" ht="14.2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row>
    <row r="661" spans="1:27" ht="14.2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row>
    <row r="662" spans="1:27" ht="14.2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row>
    <row r="663" spans="1:27" ht="14.2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row>
    <row r="664" spans="1:27" ht="14.2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row>
    <row r="665" spans="1:27" ht="14.2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row>
    <row r="666" spans="1:27" ht="14.2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row>
    <row r="667" spans="1:27" ht="14.2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row>
    <row r="668" spans="1:27" ht="14.2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row>
    <row r="669" spans="1:27" ht="14.2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row>
    <row r="670" spans="1:27" ht="14.2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row>
    <row r="671" spans="1:27" ht="14.2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row>
    <row r="672" spans="1:27" ht="14.2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row>
    <row r="673" spans="1:27" ht="14.2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row>
    <row r="674" spans="1:27" ht="14.2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row>
    <row r="675" spans="1:27" ht="14.2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row>
    <row r="676" spans="1:27" ht="14.2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row>
    <row r="677" spans="1:27" ht="14.2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row>
    <row r="678" spans="1:27" ht="14.2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row>
    <row r="679" spans="1:27" ht="14.2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row>
    <row r="680" spans="1:27" ht="14.2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row>
    <row r="681" spans="1:27" ht="14.2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row>
    <row r="682" spans="1:27" ht="14.2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row>
    <row r="683" spans="1:27" ht="14.2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row>
    <row r="684" spans="1:27" ht="14.2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row>
    <row r="685" spans="1:27" ht="14.2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row>
    <row r="686" spans="1:27" ht="14.2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row>
    <row r="687" spans="1:27" ht="14.2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row>
    <row r="688" spans="1:27" ht="14.2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row>
    <row r="689" spans="1:27" ht="14.2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row>
    <row r="690" spans="1:27" ht="14.2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row>
    <row r="691" spans="1:27" ht="14.2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row>
    <row r="692" spans="1:27" ht="14.2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row>
    <row r="693" spans="1:27" ht="14.2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row>
    <row r="694" spans="1:27" ht="14.2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row>
    <row r="695" spans="1:27" ht="14.2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row>
    <row r="696" spans="1:27" ht="14.2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row>
    <row r="697" spans="1:27" ht="14.2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row>
    <row r="698" spans="1:27" ht="14.2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row>
    <row r="699" spans="1:27" ht="14.2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row>
    <row r="700" spans="1:27" ht="14.2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row>
    <row r="701" spans="1:27" ht="14.2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row>
    <row r="702" spans="1:27" ht="14.2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row>
    <row r="703" spans="1:27" ht="14.2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row>
    <row r="704" spans="1:27" ht="14.2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row>
    <row r="705" spans="1:27" ht="14.2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row>
    <row r="706" spans="1:27" ht="14.2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row>
    <row r="707" spans="1:27" ht="14.2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row>
    <row r="708" spans="1:27" ht="14.2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row>
    <row r="709" spans="1:27" ht="14.2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row>
    <row r="710" spans="1:27" ht="14.2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row>
    <row r="711" spans="1:27" ht="14.2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row>
    <row r="712" spans="1:27" ht="14.2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row>
    <row r="713" spans="1:27" ht="14.2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row>
    <row r="714" spans="1:27" ht="14.2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row>
    <row r="715" spans="1:27" ht="14.2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row>
    <row r="716" spans="1:27" ht="14.2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row>
    <row r="717" spans="1:27" ht="14.2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row>
    <row r="718" spans="1:27" ht="14.2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row>
    <row r="719" spans="1:27" ht="14.2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row>
    <row r="720" spans="1:27" ht="14.2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row>
    <row r="721" spans="1:27" ht="14.2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row>
    <row r="722" spans="1:27" ht="14.2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row>
    <row r="723" spans="1:27" ht="14.2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row>
    <row r="724" spans="1:27" ht="14.2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row>
    <row r="725" spans="1:27" ht="14.2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row>
    <row r="726" spans="1:27" ht="14.2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row>
    <row r="727" spans="1:27" ht="14.2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row>
    <row r="728" spans="1:27" ht="14.2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row>
    <row r="729" spans="1:27" ht="14.2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row>
    <row r="730" spans="1:27" ht="14.2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row>
    <row r="731" spans="1:27" ht="14.2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row>
    <row r="732" spans="1:27" ht="14.2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row>
    <row r="733" spans="1:27" ht="14.2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row>
    <row r="734" spans="1:27" ht="14.2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row>
    <row r="735" spans="1:27" ht="14.2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row>
    <row r="736" spans="1:27" ht="14.2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row>
    <row r="737" spans="1:27" ht="14.2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row>
    <row r="738" spans="1:27" ht="14.2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row>
    <row r="739" spans="1:27" ht="14.2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row>
    <row r="740" spans="1:27" ht="14.2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row>
    <row r="741" spans="1:27" ht="14.2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row>
    <row r="742" spans="1:27" ht="14.2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row>
    <row r="743" spans="1:27" ht="14.2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row>
    <row r="744" spans="1:27" ht="14.2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row>
    <row r="745" spans="1:27" ht="14.2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row>
    <row r="746" spans="1:27" ht="14.2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row>
    <row r="747" spans="1:27" ht="14.2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row>
    <row r="748" spans="1:27" ht="14.2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row>
    <row r="749" spans="1:27" ht="14.2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row>
    <row r="750" spans="1:27" ht="14.2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row>
    <row r="751" spans="1:27" ht="14.2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row>
    <row r="752" spans="1:27" ht="14.2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row>
    <row r="753" spans="1:27" ht="14.2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row>
    <row r="754" spans="1:27" ht="14.2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row>
    <row r="755" spans="1:27" ht="14.2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row>
    <row r="756" spans="1:27" ht="14.2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row>
    <row r="757" spans="1:27" ht="14.2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row>
    <row r="758" spans="1:27" ht="14.2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row>
    <row r="759" spans="1:27" ht="14.2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row>
    <row r="760" spans="1:27" ht="14.2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row>
    <row r="761" spans="1:27" ht="14.2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row>
    <row r="762" spans="1:27" ht="14.2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row>
    <row r="763" spans="1:27" ht="14.2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row>
    <row r="764" spans="1:27" ht="14.2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row>
    <row r="765" spans="1:27" ht="14.2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row>
    <row r="766" spans="1:27" ht="14.2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row>
    <row r="767" spans="1:27" ht="14.2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row>
    <row r="768" spans="1:27" ht="14.2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row>
    <row r="769" spans="1:27" ht="14.2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row>
    <row r="770" spans="1:27" ht="14.2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row>
    <row r="771" spans="1:27" ht="14.2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row>
    <row r="772" spans="1:27" ht="14.2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row>
    <row r="773" spans="1:27" ht="14.2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row>
    <row r="774" spans="1:27" ht="14.2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row>
    <row r="775" spans="1:27" ht="14.2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row>
    <row r="776" spans="1:27" ht="14.2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row>
    <row r="777" spans="1:27" ht="14.2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row>
    <row r="778" spans="1:27" ht="14.2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row>
    <row r="779" spans="1:27" ht="14.2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row>
    <row r="780" spans="1:27" ht="14.2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row>
    <row r="781" spans="1:27" ht="14.2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row>
    <row r="782" spans="1:27" ht="14.2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row>
    <row r="783" spans="1:27" ht="14.2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row>
    <row r="784" spans="1:27" ht="14.2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row>
    <row r="785" spans="1:27" ht="14.2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row>
    <row r="786" spans="1:27" ht="14.2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row>
    <row r="787" spans="1:27" ht="14.2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row>
    <row r="788" spans="1:27" ht="14.2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row>
    <row r="789" spans="1:27" ht="14.2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row>
    <row r="790" spans="1:27" ht="14.2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row>
    <row r="791" spans="1:27" ht="14.2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row>
    <row r="792" spans="1:27" ht="14.2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row>
    <row r="793" spans="1:27" ht="14.2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row>
    <row r="794" spans="1:27" ht="14.2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row>
    <row r="795" spans="1:27" ht="14.2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row>
    <row r="796" spans="1:27" ht="14.2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row>
    <row r="797" spans="1:27" ht="14.2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row>
    <row r="798" spans="1:27" ht="14.2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row>
    <row r="799" spans="1:27" ht="14.2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row>
    <row r="800" spans="1:27" ht="14.2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row>
    <row r="801" spans="1:27" ht="14.2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row>
    <row r="802" spans="1:27" ht="14.2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row>
    <row r="803" spans="1:27" ht="14.2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row>
    <row r="804" spans="1:27" ht="14.2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row>
    <row r="805" spans="1:27" ht="14.2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row>
    <row r="806" spans="1:27" ht="14.2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row>
    <row r="807" spans="1:27" ht="14.2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row>
    <row r="808" spans="1:27" ht="14.2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row>
    <row r="809" spans="1:27" ht="14.2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row>
    <row r="810" spans="1:27" ht="14.2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row>
    <row r="811" spans="1:27" ht="14.2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row>
    <row r="812" spans="1:27" ht="14.2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row>
    <row r="813" spans="1:27" ht="14.2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row>
    <row r="814" spans="1:27" ht="14.2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row>
    <row r="815" spans="1:27" ht="14.2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row>
    <row r="816" spans="1:27" ht="14.2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row>
    <row r="817" spans="1:27" ht="14.2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row>
    <row r="818" spans="1:27" ht="14.2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row>
    <row r="819" spans="1:27" ht="14.2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row>
    <row r="820" spans="1:27" ht="14.2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row>
    <row r="821" spans="1:27" ht="14.2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row>
    <row r="822" spans="1:27" ht="14.2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row>
    <row r="823" spans="1:27" ht="14.2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row>
    <row r="824" spans="1:27" ht="14.2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row>
    <row r="825" spans="1:27" ht="14.2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row>
    <row r="826" spans="1:27" ht="14.2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row>
    <row r="827" spans="1:27" ht="14.2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row>
    <row r="828" spans="1:27" ht="14.2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row>
    <row r="829" spans="1:27" ht="14.2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row>
    <row r="830" spans="1:27" ht="14.2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row>
    <row r="831" spans="1:27" ht="14.2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row>
    <row r="832" spans="1:27" ht="14.2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row>
    <row r="833" spans="1:27" ht="14.2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row>
    <row r="834" spans="1:27" ht="14.2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row>
    <row r="835" spans="1:27" ht="14.2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row>
    <row r="836" spans="1:27" ht="14.2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row>
    <row r="837" spans="1:27" ht="14.2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row>
    <row r="838" spans="1:27" ht="14.2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row>
    <row r="839" spans="1:27" ht="14.2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row>
    <row r="840" spans="1:27" ht="14.2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row>
    <row r="841" spans="1:27" ht="14.2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row>
    <row r="842" spans="1:27" ht="14.2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row>
    <row r="843" spans="1:27" ht="14.2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row>
    <row r="844" spans="1:27" ht="14.2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row>
    <row r="845" spans="1:27" ht="14.2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row>
    <row r="846" spans="1:27" ht="14.2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row>
    <row r="847" spans="1:27" ht="14.2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row>
    <row r="848" spans="1:27" ht="14.2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row>
    <row r="849" spans="1:27" ht="14.2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row>
    <row r="850" spans="1:27" ht="14.2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row>
    <row r="851" spans="1:27" ht="14.2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row>
    <row r="852" spans="1:27" ht="14.2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row>
    <row r="853" spans="1:27" ht="14.2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row>
    <row r="854" spans="1:27" ht="14.2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row>
    <row r="855" spans="1:27" ht="14.2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row>
    <row r="856" spans="1:27" ht="14.2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row>
    <row r="857" spans="1:27" ht="14.2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row>
    <row r="858" spans="1:27" ht="14.2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row>
    <row r="859" spans="1:27" ht="14.2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row>
    <row r="860" spans="1:27" ht="14.2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row>
    <row r="861" spans="1:27" ht="14.2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row>
    <row r="862" spans="1:27" ht="14.2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row>
    <row r="863" spans="1:27" ht="14.2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row>
    <row r="864" spans="1:27" ht="14.2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row>
    <row r="865" spans="1:27" ht="14.2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row>
    <row r="866" spans="1:27" ht="14.2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row>
    <row r="867" spans="1:27" ht="14.2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row>
    <row r="868" spans="1:27" ht="14.2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row>
    <row r="869" spans="1:27" ht="14.2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row>
    <row r="870" spans="1:27" ht="14.2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row>
    <row r="871" spans="1:27" ht="14.2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row>
    <row r="872" spans="1:27" ht="14.2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row>
    <row r="873" spans="1:27" ht="14.2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row>
    <row r="874" spans="1:27" ht="14.2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row>
    <row r="875" spans="1:27" ht="14.2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row>
    <row r="876" spans="1:27" ht="14.2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row>
    <row r="877" spans="1:27" ht="14.2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row>
    <row r="878" spans="1:27" ht="14.2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row>
    <row r="879" spans="1:27" ht="14.2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row>
    <row r="880" spans="1:27" ht="14.2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row>
    <row r="881" spans="1:27" ht="14.2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row>
    <row r="882" spans="1:27" ht="14.2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row>
    <row r="883" spans="1:27" ht="14.2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row>
    <row r="884" spans="1:27" ht="14.2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row>
    <row r="885" spans="1:27" ht="14.2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row>
    <row r="886" spans="1:27" ht="14.2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row>
    <row r="887" spans="1:27" ht="14.2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row>
    <row r="888" spans="1:27" ht="14.2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row>
    <row r="889" spans="1:27" ht="14.2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row>
    <row r="890" spans="1:27" ht="14.2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row>
    <row r="891" spans="1:27" ht="14.2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row>
    <row r="892" spans="1:27" ht="14.2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row>
    <row r="893" spans="1:27" ht="14.2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row>
    <row r="894" spans="1:27" ht="14.2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row>
    <row r="895" spans="1:27" ht="14.2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row>
    <row r="896" spans="1:27" ht="14.2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row>
    <row r="897" spans="1:27" ht="14.2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row>
    <row r="898" spans="1:27" ht="14.2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row>
    <row r="899" spans="1:27" ht="14.2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row>
    <row r="900" spans="1:27" ht="14.2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row>
    <row r="901" spans="1:27" ht="14.2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row>
    <row r="902" spans="1:27" ht="14.2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row>
    <row r="903" spans="1:27" ht="14.2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row>
    <row r="904" spans="1:27" ht="14.2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row>
    <row r="905" spans="1:27" ht="14.2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row>
    <row r="906" spans="1:27" ht="14.2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row>
    <row r="907" spans="1:27" ht="14.2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row>
    <row r="908" spans="1:27" ht="14.2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row>
    <row r="909" spans="1:27" ht="14.2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row>
    <row r="910" spans="1:27" ht="14.2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row>
    <row r="911" spans="1:27" ht="14.2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row>
    <row r="912" spans="1:27" ht="14.2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row>
    <row r="913" spans="1:27" ht="14.2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row>
    <row r="914" spans="1:27" ht="14.2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row>
    <row r="915" spans="1:27" ht="14.2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row>
    <row r="916" spans="1:27" ht="14.2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row>
    <row r="917" spans="1:27" ht="14.2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row>
    <row r="918" spans="1:27" ht="14.2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row>
    <row r="919" spans="1:27" ht="14.2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row>
    <row r="920" spans="1:27" ht="14.2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row>
    <row r="921" spans="1:27" ht="14.2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row>
    <row r="922" spans="1:27" ht="14.2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row>
    <row r="923" spans="1:27" ht="14.2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row>
    <row r="924" spans="1:27" ht="14.2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row>
    <row r="925" spans="1:27" ht="14.2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row>
    <row r="926" spans="1:27" ht="14.2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row>
    <row r="927" spans="1:27" ht="14.2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row>
    <row r="928" spans="1:27" ht="14.2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row>
    <row r="929" spans="1:27" ht="14.2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row>
    <row r="930" spans="1:27" ht="14.2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row>
    <row r="931" spans="1:27" ht="14.2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row>
    <row r="932" spans="1:27" ht="14.2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row>
    <row r="933" spans="1:27" ht="14.2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row>
    <row r="934" spans="1:27" ht="14.2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row>
    <row r="935" spans="1:27" ht="14.2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row>
    <row r="936" spans="1:27" ht="14.2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row>
    <row r="937" spans="1:27" ht="14.2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row>
    <row r="938" spans="1:27" ht="14.2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row>
    <row r="939" spans="1:27" ht="14.2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row>
    <row r="940" spans="1:27" ht="14.2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row>
    <row r="941" spans="1:27" ht="14.2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row>
    <row r="942" spans="1:27" ht="14.2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row>
    <row r="943" spans="1:27" ht="14.2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row>
    <row r="944" spans="1:27" ht="14.2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row>
    <row r="945" spans="1:27" ht="14.2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row>
    <row r="946" spans="1:27" ht="14.2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row>
    <row r="947" spans="1:27" ht="14.2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row>
    <row r="948" spans="1:27" ht="14.2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row>
    <row r="949" spans="1:27" ht="14.2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row>
    <row r="950" spans="1:27" ht="14.2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row>
    <row r="951" spans="1:27" ht="14.2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row>
    <row r="952" spans="1:27" ht="14.2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row>
    <row r="953" spans="1:27" ht="14.2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row>
    <row r="954" spans="1:27" ht="14.2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row>
    <row r="955" spans="1:27" ht="14.2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row>
    <row r="956" spans="1:27" ht="14.2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row>
    <row r="957" spans="1:27" ht="14.2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row>
    <row r="958" spans="1:27" ht="14.2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row>
    <row r="959" spans="1:27" ht="14.2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row>
    <row r="960" spans="1:27" ht="14.2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row>
    <row r="961" spans="1:27" ht="14.2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row>
    <row r="962" spans="1:27" ht="14.2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row>
    <row r="963" spans="1:27" ht="14.2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row>
    <row r="964" spans="1:27" ht="14.2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row>
    <row r="965" spans="1:27" ht="14.2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row>
    <row r="966" spans="1:27" ht="14.2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row>
    <row r="967" spans="1:27" ht="14.2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row>
    <row r="968" spans="1:27" ht="14.2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row>
    <row r="969" spans="1:27" ht="14.2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row>
    <row r="970" spans="1:27" ht="14.2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row>
    <row r="971" spans="1:27" ht="14.2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row>
    <row r="972" spans="1:27" ht="14.2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row>
    <row r="973" spans="1:27" ht="14.2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row>
    <row r="974" spans="1:27" ht="14.2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row>
    <row r="975" spans="1:27" ht="14.2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row>
    <row r="976" spans="1:27" ht="14.2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row>
    <row r="977" spans="1:27" ht="14.2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row>
    <row r="978" spans="1:27" ht="14.2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row>
    <row r="979" spans="1:27" ht="14.2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row>
    <row r="980" spans="1:27" ht="14.2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row>
    <row r="981" spans="1:27" ht="14.2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row>
    <row r="982" spans="1:27" ht="14.2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row>
    <row r="983" spans="1:27" ht="14.2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row>
    <row r="984" spans="1:27" ht="14.2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row>
    <row r="985" spans="1:27" ht="14.2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row>
    <row r="986" spans="1:27" ht="14.2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row>
    <row r="987" spans="1:27" ht="14.2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row>
    <row r="988" spans="1:27" ht="14.2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row>
    <row r="989" spans="1:27" ht="14.2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row>
    <row r="990" spans="1:27" ht="14.2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row>
    <row r="991" spans="1:27" ht="14.2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row>
    <row r="992" spans="1:27" ht="14.2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row>
    <row r="993" spans="1:27" ht="14.2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row>
    <row r="994" spans="1:27" ht="14.2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row>
    <row r="995" spans="1:27" ht="14.2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row>
    <row r="996" spans="1:27" ht="14.2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row>
    <row r="997" spans="1:27" ht="14.2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row>
    <row r="998" spans="1:27" ht="14.2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row>
    <row r="999" spans="1:27" ht="14.2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row>
    <row r="1000" spans="1:27" ht="14.2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row>
  </sheetData>
  <mergeCells count="6">
    <mergeCell ref="C14:F14"/>
    <mergeCell ref="B6:F6"/>
    <mergeCell ref="B7:F7"/>
    <mergeCell ref="B9:F9"/>
    <mergeCell ref="C11:F11"/>
    <mergeCell ref="C12:F12"/>
  </mergeCells>
  <printOptions horizontalCentered="1"/>
  <pageMargins left="0.25" right="0.25" top="0.75" bottom="0.75" header="0" footer="0"/>
  <pageSetup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000"/>
  <sheetViews>
    <sheetView workbookViewId="0"/>
  </sheetViews>
  <sheetFormatPr baseColWidth="10" defaultColWidth="14.42578125" defaultRowHeight="15" customHeight="1"/>
  <cols>
    <col min="1" max="1" width="3.42578125" customWidth="1"/>
    <col min="2" max="2" width="70.140625" customWidth="1"/>
    <col min="3" max="3" width="18.5703125" customWidth="1"/>
    <col min="4" max="4" width="18.7109375" customWidth="1"/>
    <col min="5" max="5" width="18.5703125" customWidth="1"/>
    <col min="6" max="27" width="16.7109375" customWidth="1"/>
  </cols>
  <sheetData>
    <row r="1" spans="1:27" ht="14.25" customHeight="1">
      <c r="A1" s="37"/>
      <c r="B1" s="37"/>
      <c r="C1" s="37"/>
      <c r="D1" s="37"/>
      <c r="E1" s="37"/>
      <c r="F1" s="37"/>
      <c r="G1" s="37"/>
      <c r="H1" s="37"/>
      <c r="I1" s="37"/>
      <c r="J1" s="37"/>
      <c r="K1" s="37"/>
      <c r="L1" s="37"/>
      <c r="M1" s="37"/>
      <c r="N1" s="37"/>
      <c r="O1" s="37"/>
      <c r="P1" s="37"/>
      <c r="Q1" s="37"/>
      <c r="R1" s="37"/>
      <c r="S1" s="37"/>
      <c r="T1" s="37"/>
      <c r="U1" s="37"/>
      <c r="V1" s="37"/>
      <c r="W1" s="37"/>
      <c r="X1" s="37"/>
      <c r="Y1" s="37"/>
      <c r="Z1" s="37"/>
      <c r="AA1" s="37"/>
    </row>
    <row r="2" spans="1:27" ht="14.25"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row>
    <row r="3" spans="1:27" ht="14.25" customHeight="1">
      <c r="A3" s="37"/>
      <c r="B3" s="37"/>
      <c r="C3" s="37"/>
      <c r="D3" s="37"/>
      <c r="E3" s="37"/>
      <c r="F3" s="37"/>
      <c r="G3" s="37"/>
      <c r="H3" s="37"/>
      <c r="I3" s="37"/>
      <c r="J3" s="37"/>
      <c r="K3" s="37"/>
      <c r="L3" s="37"/>
      <c r="M3" s="37"/>
      <c r="N3" s="37"/>
      <c r="O3" s="37"/>
      <c r="P3" s="37"/>
      <c r="Q3" s="37"/>
      <c r="R3" s="37"/>
      <c r="S3" s="37"/>
      <c r="T3" s="37"/>
      <c r="U3" s="37"/>
      <c r="V3" s="37"/>
      <c r="W3" s="37"/>
      <c r="X3" s="37"/>
      <c r="Y3" s="37"/>
      <c r="Z3" s="37"/>
      <c r="AA3" s="37"/>
    </row>
    <row r="4" spans="1:27" ht="14.25" customHeight="1">
      <c r="A4" s="37"/>
      <c r="B4" s="37"/>
      <c r="C4" s="37"/>
      <c r="D4" s="37"/>
      <c r="E4" s="37"/>
      <c r="F4" s="37"/>
      <c r="G4" s="37"/>
      <c r="H4" s="37"/>
      <c r="I4" s="37"/>
      <c r="J4" s="37"/>
      <c r="K4" s="37"/>
      <c r="L4" s="37"/>
      <c r="M4" s="37"/>
      <c r="N4" s="37"/>
      <c r="O4" s="37"/>
      <c r="P4" s="37"/>
      <c r="Q4" s="37"/>
      <c r="R4" s="37"/>
      <c r="S4" s="37"/>
      <c r="T4" s="37"/>
      <c r="U4" s="37"/>
      <c r="V4" s="37"/>
      <c r="W4" s="37"/>
      <c r="X4" s="37"/>
      <c r="Y4" s="37"/>
      <c r="Z4" s="37"/>
      <c r="AA4" s="37"/>
    </row>
    <row r="5" spans="1:27" ht="14.25" customHeight="1">
      <c r="A5" s="37"/>
      <c r="B5" s="37"/>
      <c r="C5" s="37"/>
      <c r="D5" s="37"/>
      <c r="E5" s="37"/>
      <c r="F5" s="37"/>
      <c r="G5" s="37"/>
      <c r="H5" s="37"/>
      <c r="I5" s="37"/>
      <c r="J5" s="37"/>
      <c r="K5" s="37"/>
      <c r="L5" s="37"/>
      <c r="M5" s="37"/>
      <c r="N5" s="37"/>
      <c r="O5" s="37"/>
      <c r="P5" s="37"/>
      <c r="Q5" s="37"/>
      <c r="R5" s="37"/>
      <c r="S5" s="37"/>
      <c r="T5" s="37"/>
      <c r="U5" s="37"/>
      <c r="V5" s="37"/>
      <c r="W5" s="37"/>
      <c r="X5" s="37"/>
      <c r="Y5" s="37"/>
      <c r="Z5" s="37"/>
      <c r="AA5" s="37"/>
    </row>
    <row r="6" spans="1:27" ht="14.25" customHeight="1">
      <c r="A6" s="37"/>
      <c r="B6" s="175" t="s">
        <v>18</v>
      </c>
      <c r="C6" s="166"/>
      <c r="D6" s="166"/>
      <c r="E6" s="166"/>
      <c r="F6" s="167"/>
      <c r="G6" s="37"/>
      <c r="H6" s="37"/>
      <c r="I6" s="37"/>
      <c r="J6" s="37"/>
      <c r="K6" s="37"/>
      <c r="L6" s="37"/>
      <c r="M6" s="37"/>
      <c r="N6" s="37"/>
      <c r="O6" s="37"/>
      <c r="P6" s="37"/>
      <c r="Q6" s="37"/>
      <c r="R6" s="37"/>
      <c r="S6" s="37"/>
      <c r="T6" s="37"/>
      <c r="U6" s="37"/>
      <c r="V6" s="37"/>
      <c r="W6" s="37"/>
      <c r="X6" s="37"/>
      <c r="Y6" s="37"/>
      <c r="Z6" s="37"/>
      <c r="AA6" s="37"/>
    </row>
    <row r="7" spans="1:27" ht="14.25" customHeight="1">
      <c r="A7" s="37"/>
      <c r="B7" s="176" t="s">
        <v>144</v>
      </c>
      <c r="C7" s="166"/>
      <c r="D7" s="166"/>
      <c r="E7" s="166"/>
      <c r="F7" s="167"/>
      <c r="G7" s="37"/>
      <c r="H7" s="37"/>
      <c r="I7" s="37"/>
      <c r="J7" s="37"/>
      <c r="K7" s="37"/>
      <c r="L7" s="37"/>
      <c r="M7" s="37"/>
      <c r="N7" s="37"/>
      <c r="O7" s="37"/>
      <c r="P7" s="37"/>
      <c r="Q7" s="37"/>
      <c r="R7" s="37"/>
      <c r="S7" s="37"/>
      <c r="T7" s="37"/>
      <c r="U7" s="37"/>
      <c r="V7" s="37"/>
      <c r="W7" s="37"/>
      <c r="X7" s="37"/>
      <c r="Y7" s="37"/>
      <c r="Z7" s="37"/>
      <c r="AA7" s="37"/>
    </row>
    <row r="8" spans="1:27" ht="14.25" customHeight="1">
      <c r="A8" s="37"/>
      <c r="B8" s="38"/>
      <c r="C8" s="38"/>
      <c r="D8" s="38"/>
      <c r="E8" s="38"/>
      <c r="F8" s="38"/>
      <c r="G8" s="37"/>
      <c r="H8" s="37"/>
      <c r="I8" s="37"/>
      <c r="J8" s="37"/>
      <c r="K8" s="37" t="s">
        <v>3</v>
      </c>
      <c r="L8" s="37"/>
      <c r="M8" s="37"/>
      <c r="N8" s="37"/>
      <c r="O8" s="37"/>
      <c r="P8" s="37"/>
      <c r="Q8" s="37"/>
      <c r="R8" s="37"/>
      <c r="S8" s="37"/>
      <c r="T8" s="37"/>
      <c r="U8" s="37"/>
      <c r="V8" s="37"/>
      <c r="W8" s="37"/>
      <c r="X8" s="37"/>
      <c r="Y8" s="37"/>
      <c r="Z8" s="37"/>
      <c r="AA8" s="37"/>
    </row>
    <row r="9" spans="1:27" ht="46.5" customHeight="1">
      <c r="A9" s="37"/>
      <c r="B9" s="177" t="s">
        <v>20</v>
      </c>
      <c r="C9" s="166"/>
      <c r="D9" s="166"/>
      <c r="E9" s="166"/>
      <c r="F9" s="167"/>
      <c r="G9" s="39"/>
      <c r="H9" s="39"/>
      <c r="I9" s="39"/>
      <c r="J9" s="37"/>
      <c r="K9" s="37"/>
      <c r="L9" s="37"/>
      <c r="M9" s="37"/>
      <c r="N9" s="37"/>
      <c r="O9" s="37"/>
      <c r="P9" s="37"/>
      <c r="Q9" s="37"/>
      <c r="R9" s="37"/>
      <c r="S9" s="37"/>
      <c r="T9" s="37"/>
      <c r="U9" s="37"/>
      <c r="V9" s="37"/>
      <c r="W9" s="37"/>
      <c r="X9" s="37"/>
      <c r="Y9" s="37"/>
      <c r="Z9" s="37"/>
      <c r="AA9" s="37"/>
    </row>
    <row r="10" spans="1:27" ht="14.25" customHeight="1">
      <c r="A10" s="37"/>
      <c r="B10" s="39"/>
      <c r="C10" s="39"/>
      <c r="D10" s="39"/>
      <c r="E10" s="39"/>
      <c r="F10" s="39"/>
      <c r="G10" s="39"/>
      <c r="H10" s="39"/>
      <c r="I10" s="39"/>
      <c r="J10" s="37"/>
      <c r="K10" s="37"/>
      <c r="L10" s="37"/>
      <c r="M10" s="37"/>
      <c r="N10" s="37"/>
      <c r="O10" s="37"/>
      <c r="P10" s="37"/>
      <c r="Q10" s="37"/>
      <c r="R10" s="37"/>
      <c r="S10" s="37"/>
      <c r="T10" s="37"/>
      <c r="U10" s="37"/>
      <c r="V10" s="37"/>
      <c r="W10" s="37"/>
      <c r="X10" s="37"/>
      <c r="Y10" s="37"/>
      <c r="Z10" s="37"/>
      <c r="AA10" s="37"/>
    </row>
    <row r="11" spans="1:27" ht="43.5" customHeight="1">
      <c r="A11" s="4"/>
      <c r="B11" s="3" t="s">
        <v>2</v>
      </c>
      <c r="C11" s="170" t="s">
        <v>3</v>
      </c>
      <c r="D11" s="166"/>
      <c r="E11" s="166"/>
      <c r="F11" s="167"/>
      <c r="G11" s="4"/>
      <c r="H11" s="4"/>
      <c r="I11" s="4"/>
      <c r="J11" s="4"/>
      <c r="K11" s="4"/>
      <c r="L11" s="4"/>
      <c r="M11" s="4"/>
      <c r="N11" s="4"/>
      <c r="O11" s="4"/>
      <c r="P11" s="4"/>
      <c r="Q11" s="4"/>
      <c r="R11" s="4"/>
      <c r="S11" s="4"/>
      <c r="T11" s="4"/>
      <c r="U11" s="4"/>
      <c r="V11" s="4"/>
      <c r="W11" s="4"/>
      <c r="X11" s="4"/>
      <c r="Y11" s="4"/>
      <c r="Z11" s="4"/>
      <c r="AA11" s="4"/>
    </row>
    <row r="12" spans="1:27" ht="27.75" customHeight="1">
      <c r="A12" s="4"/>
      <c r="B12" s="5" t="s">
        <v>4</v>
      </c>
      <c r="C12" s="170" t="s">
        <v>3</v>
      </c>
      <c r="D12" s="166"/>
      <c r="E12" s="166"/>
      <c r="F12" s="167"/>
      <c r="G12" s="4"/>
      <c r="H12" s="4"/>
      <c r="I12" s="4"/>
      <c r="J12" s="4"/>
      <c r="K12" s="4"/>
      <c r="L12" s="4"/>
      <c r="M12" s="4"/>
      <c r="N12" s="4"/>
      <c r="O12" s="4"/>
      <c r="P12" s="4"/>
      <c r="Q12" s="4"/>
      <c r="R12" s="4"/>
      <c r="S12" s="4"/>
      <c r="T12" s="4"/>
      <c r="U12" s="4"/>
      <c r="V12" s="4"/>
      <c r="W12" s="4"/>
      <c r="X12" s="4"/>
      <c r="Y12" s="4"/>
      <c r="Z12" s="4"/>
      <c r="AA12" s="4"/>
    </row>
    <row r="13" spans="1:27" ht="14.25" customHeight="1">
      <c r="A13" s="4"/>
      <c r="B13" s="5" t="s">
        <v>3</v>
      </c>
      <c r="C13" s="5"/>
      <c r="D13" s="4"/>
      <c r="E13" s="4"/>
      <c r="F13" s="4"/>
      <c r="G13" s="4"/>
      <c r="H13" s="4"/>
      <c r="I13" s="4"/>
      <c r="J13" s="4"/>
      <c r="K13" s="4"/>
      <c r="L13" s="4"/>
      <c r="M13" s="4"/>
      <c r="N13" s="4"/>
      <c r="O13" s="4"/>
      <c r="P13" s="4"/>
      <c r="Q13" s="4"/>
      <c r="R13" s="4"/>
      <c r="S13" s="4"/>
      <c r="T13" s="4"/>
      <c r="U13" s="4"/>
      <c r="V13" s="4"/>
      <c r="W13" s="4"/>
      <c r="X13" s="4"/>
      <c r="Y13" s="4"/>
      <c r="Z13" s="4"/>
      <c r="AA13" s="4"/>
    </row>
    <row r="14" spans="1:27" ht="33.75" customHeight="1">
      <c r="A14" s="4"/>
      <c r="B14" s="4"/>
      <c r="C14" s="178" t="s">
        <v>145</v>
      </c>
      <c r="D14" s="166"/>
      <c r="E14" s="166"/>
      <c r="F14" s="167"/>
      <c r="G14" s="4"/>
      <c r="H14" s="4"/>
      <c r="I14" s="4"/>
      <c r="J14" s="4"/>
      <c r="K14" s="4"/>
      <c r="L14" s="4"/>
      <c r="M14" s="4"/>
      <c r="N14" s="4"/>
      <c r="O14" s="4"/>
      <c r="P14" s="4"/>
      <c r="Q14" s="4"/>
      <c r="R14" s="4"/>
      <c r="S14" s="4"/>
      <c r="T14" s="4"/>
      <c r="U14" s="4"/>
      <c r="V14" s="4"/>
      <c r="W14" s="4"/>
      <c r="X14" s="4"/>
      <c r="Y14" s="4"/>
      <c r="Z14" s="4"/>
      <c r="AA14" s="4"/>
    </row>
    <row r="15" spans="1:27" ht="12.75" customHeight="1">
      <c r="A15" s="4"/>
      <c r="B15" s="4"/>
      <c r="C15" s="4"/>
      <c r="D15" s="4"/>
      <c r="E15" s="40"/>
      <c r="F15" s="40"/>
      <c r="G15" s="4"/>
      <c r="H15" s="4"/>
      <c r="I15" s="4"/>
      <c r="J15" s="4"/>
      <c r="K15" s="4"/>
      <c r="L15" s="4"/>
      <c r="M15" s="4"/>
      <c r="N15" s="4"/>
      <c r="O15" s="4"/>
      <c r="P15" s="4"/>
      <c r="Q15" s="4"/>
      <c r="R15" s="4"/>
      <c r="S15" s="4"/>
      <c r="T15" s="4"/>
      <c r="U15" s="4"/>
      <c r="V15" s="4"/>
      <c r="W15" s="4"/>
      <c r="X15" s="4"/>
      <c r="Y15" s="4"/>
      <c r="Z15" s="4"/>
      <c r="AA15" s="4"/>
    </row>
    <row r="16" spans="1:27" ht="14.25" customHeight="1">
      <c r="A16" s="4"/>
      <c r="B16" s="4"/>
      <c r="C16" s="4"/>
      <c r="D16" s="3" t="s">
        <v>3</v>
      </c>
      <c r="E16" s="3"/>
      <c r="F16" s="3"/>
      <c r="G16" s="4"/>
      <c r="H16" s="4"/>
      <c r="I16" s="4"/>
      <c r="J16" s="4"/>
      <c r="K16" s="4"/>
      <c r="L16" s="4"/>
      <c r="M16" s="4"/>
      <c r="N16" s="4"/>
      <c r="O16" s="4"/>
      <c r="P16" s="4"/>
      <c r="Q16" s="4"/>
      <c r="R16" s="4"/>
      <c r="S16" s="4"/>
      <c r="T16" s="4"/>
      <c r="U16" s="4"/>
      <c r="V16" s="4"/>
      <c r="W16" s="4"/>
      <c r="X16" s="4"/>
      <c r="Y16" s="4"/>
      <c r="Z16" s="4"/>
      <c r="AA16" s="4"/>
    </row>
    <row r="17" spans="1:27" ht="14.25" customHeight="1">
      <c r="A17" s="4"/>
      <c r="B17" s="41" t="s">
        <v>146</v>
      </c>
      <c r="C17" s="4"/>
      <c r="D17" s="13">
        <v>44774</v>
      </c>
      <c r="E17" s="13">
        <v>44805</v>
      </c>
      <c r="F17" s="13">
        <v>44835</v>
      </c>
      <c r="G17" s="13">
        <v>44866</v>
      </c>
      <c r="H17" s="13">
        <v>44896</v>
      </c>
      <c r="I17" s="13">
        <v>44927</v>
      </c>
      <c r="J17" s="13">
        <v>44958</v>
      </c>
      <c r="K17" s="13">
        <v>44986</v>
      </c>
      <c r="L17" s="13">
        <v>45017</v>
      </c>
      <c r="M17" s="13">
        <v>45047</v>
      </c>
      <c r="N17" s="13">
        <v>45078</v>
      </c>
      <c r="O17" s="13">
        <v>45108</v>
      </c>
      <c r="P17" s="13">
        <v>45139</v>
      </c>
      <c r="Q17" s="13">
        <v>45170</v>
      </c>
      <c r="R17" s="13">
        <v>45200</v>
      </c>
      <c r="S17" s="13">
        <v>45231</v>
      </c>
      <c r="T17" s="13">
        <v>45261</v>
      </c>
      <c r="U17" s="13">
        <v>45292</v>
      </c>
      <c r="V17" s="13">
        <v>45323</v>
      </c>
      <c r="W17" s="13">
        <v>45352</v>
      </c>
      <c r="X17" s="13">
        <v>45383</v>
      </c>
      <c r="Y17" s="13">
        <v>45413</v>
      </c>
      <c r="Z17" s="13">
        <v>45444</v>
      </c>
      <c r="AA17" s="13">
        <v>45474</v>
      </c>
    </row>
    <row r="18" spans="1:27" ht="14.25" customHeight="1">
      <c r="A18" s="4"/>
      <c r="B18" s="42" t="s">
        <v>23</v>
      </c>
      <c r="C18" s="42" t="s">
        <v>10</v>
      </c>
      <c r="D18" s="43" t="s">
        <v>24</v>
      </c>
      <c r="E18" s="43" t="s">
        <v>25</v>
      </c>
      <c r="F18" s="43" t="s">
        <v>26</v>
      </c>
      <c r="G18" s="43" t="s">
        <v>27</v>
      </c>
      <c r="H18" s="43" t="s">
        <v>28</v>
      </c>
      <c r="I18" s="43" t="s">
        <v>29</v>
      </c>
      <c r="J18" s="43" t="s">
        <v>30</v>
      </c>
      <c r="K18" s="43" t="s">
        <v>31</v>
      </c>
      <c r="L18" s="43" t="s">
        <v>32</v>
      </c>
      <c r="M18" s="43" t="s">
        <v>33</v>
      </c>
      <c r="N18" s="43" t="s">
        <v>34</v>
      </c>
      <c r="O18" s="43" t="s">
        <v>35</v>
      </c>
      <c r="P18" s="43" t="s">
        <v>36</v>
      </c>
      <c r="Q18" s="43" t="s">
        <v>37</v>
      </c>
      <c r="R18" s="43" t="s">
        <v>38</v>
      </c>
      <c r="S18" s="43" t="s">
        <v>39</v>
      </c>
      <c r="T18" s="43" t="s">
        <v>40</v>
      </c>
      <c r="U18" s="43" t="s">
        <v>41</v>
      </c>
      <c r="V18" s="43" t="s">
        <v>42</v>
      </c>
      <c r="W18" s="43" t="s">
        <v>43</v>
      </c>
      <c r="X18" s="43" t="s">
        <v>44</v>
      </c>
      <c r="Y18" s="43" t="s">
        <v>45</v>
      </c>
      <c r="Z18" s="43" t="s">
        <v>46</v>
      </c>
      <c r="AA18" s="43" t="s">
        <v>47</v>
      </c>
    </row>
    <row r="19" spans="1:27" ht="15.75" customHeight="1">
      <c r="A19" s="4"/>
      <c r="B19" s="3"/>
      <c r="C19" s="3"/>
      <c r="D19" s="19" t="s">
        <v>147</v>
      </c>
      <c r="E19" s="4"/>
      <c r="F19" s="4"/>
      <c r="G19" s="4"/>
      <c r="H19" s="44" t="s">
        <v>3</v>
      </c>
      <c r="I19" s="4"/>
      <c r="J19" s="4"/>
      <c r="K19" s="4"/>
      <c r="L19" s="4"/>
      <c r="M19" s="4"/>
      <c r="N19" s="4"/>
      <c r="O19" s="4"/>
      <c r="P19" s="4"/>
      <c r="Q19" s="4"/>
      <c r="R19" s="4"/>
      <c r="S19" s="4"/>
      <c r="T19" s="4"/>
      <c r="U19" s="4"/>
      <c r="V19" s="4"/>
      <c r="W19" s="4"/>
      <c r="X19" s="4"/>
      <c r="Y19" s="4"/>
      <c r="Z19" s="4"/>
      <c r="AA19" s="4"/>
    </row>
    <row r="20" spans="1:27" ht="14.25" customHeight="1">
      <c r="A20" s="4"/>
      <c r="B20" s="45" t="s">
        <v>48</v>
      </c>
      <c r="C20" s="46">
        <f>SUM(D20:AA20)</f>
        <v>0.99999999999999978</v>
      </c>
      <c r="D20" s="47">
        <f t="shared" ref="D20:AA20" si="0">IFERROR(D48/$C$48,0)</f>
        <v>0.1173802942180469</v>
      </c>
      <c r="E20" s="47">
        <f t="shared" si="0"/>
        <v>0.23494686256242547</v>
      </c>
      <c r="F20" s="47">
        <f t="shared" si="0"/>
        <v>5.9250023995574316E-2</v>
      </c>
      <c r="G20" s="47">
        <f t="shared" si="0"/>
        <v>5.9346330551029655E-2</v>
      </c>
      <c r="H20" s="47">
        <f t="shared" si="0"/>
        <v>5.9443182302924204E-2</v>
      </c>
      <c r="I20" s="47">
        <f t="shared" si="0"/>
        <v>2.4326494072229414E-2</v>
      </c>
      <c r="J20" s="47">
        <f t="shared" si="0"/>
        <v>2.4368563255731581E-2</v>
      </c>
      <c r="K20" s="47">
        <f t="shared" si="0"/>
        <v>2.4410870595078262E-2</v>
      </c>
      <c r="L20" s="47">
        <f t="shared" si="0"/>
        <v>2.4453417438482113E-2</v>
      </c>
      <c r="M20" s="47">
        <f t="shared" si="0"/>
        <v>2.4496205141788116E-2</v>
      </c>
      <c r="N20" s="47">
        <f t="shared" si="0"/>
        <v>2.4539235068516751E-2</v>
      </c>
      <c r="O20" s="47">
        <f t="shared" si="0"/>
        <v>2.4582508589907459E-2</v>
      </c>
      <c r="P20" s="47">
        <f t="shared" si="0"/>
        <v>2.4626027084962348E-2</v>
      </c>
      <c r="Q20" s="47">
        <f t="shared" si="0"/>
        <v>2.4669791940490116E-2</v>
      </c>
      <c r="R20" s="47">
        <f t="shared" si="0"/>
        <v>2.4713804551150267E-2</v>
      </c>
      <c r="S20" s="47">
        <f t="shared" si="0"/>
        <v>2.4758066319497545E-2</v>
      </c>
      <c r="T20" s="47">
        <f t="shared" si="0"/>
        <v>2.4802578656026624E-2</v>
      </c>
      <c r="U20" s="47">
        <f t="shared" si="0"/>
        <v>2.4847342979217063E-2</v>
      </c>
      <c r="V20" s="47">
        <f t="shared" si="0"/>
        <v>2.4892360715578515E-2</v>
      </c>
      <c r="W20" s="47">
        <f t="shared" si="0"/>
        <v>2.4937633299696168E-2</v>
      </c>
      <c r="X20" s="47">
        <f t="shared" si="0"/>
        <v>2.4983162174276482E-2</v>
      </c>
      <c r="Y20" s="47">
        <f t="shared" si="0"/>
        <v>2.5028948790193142E-2</v>
      </c>
      <c r="Z20" s="47">
        <f t="shared" si="0"/>
        <v>2.507499460653332E-2</v>
      </c>
      <c r="AA20" s="47">
        <f t="shared" si="0"/>
        <v>2.512130109064414E-2</v>
      </c>
    </row>
    <row r="21" spans="1:27" ht="14.25" customHeight="1">
      <c r="A21" s="4"/>
      <c r="B21" s="45" t="s">
        <v>49</v>
      </c>
      <c r="C21" s="46" t="s">
        <v>3</v>
      </c>
      <c r="D21" s="46">
        <f>D20</f>
        <v>0.1173802942180469</v>
      </c>
      <c r="E21" s="46">
        <f t="shared" ref="E21:AA21" si="1">D21+E20</f>
        <v>0.35232715678047238</v>
      </c>
      <c r="F21" s="46">
        <f t="shared" si="1"/>
        <v>0.41157718077604671</v>
      </c>
      <c r="G21" s="46">
        <f t="shared" si="1"/>
        <v>0.47092351132707638</v>
      </c>
      <c r="H21" s="46">
        <f t="shared" si="1"/>
        <v>0.53036669363000055</v>
      </c>
      <c r="I21" s="46">
        <f t="shared" si="1"/>
        <v>0.55469318770222997</v>
      </c>
      <c r="J21" s="46">
        <f t="shared" si="1"/>
        <v>0.57906175095796153</v>
      </c>
      <c r="K21" s="46">
        <f t="shared" si="1"/>
        <v>0.60347262155303982</v>
      </c>
      <c r="L21" s="46">
        <f t="shared" si="1"/>
        <v>0.62792603899152188</v>
      </c>
      <c r="M21" s="46">
        <f t="shared" si="1"/>
        <v>0.65242224413330996</v>
      </c>
      <c r="N21" s="46">
        <f t="shared" si="1"/>
        <v>0.6769614792018267</v>
      </c>
      <c r="O21" s="46">
        <f t="shared" si="1"/>
        <v>0.70154398779173421</v>
      </c>
      <c r="P21" s="46">
        <f t="shared" si="1"/>
        <v>0.72617001487669652</v>
      </c>
      <c r="Q21" s="46">
        <f t="shared" si="1"/>
        <v>0.75083980681718665</v>
      </c>
      <c r="R21" s="46">
        <f t="shared" si="1"/>
        <v>0.77555361136833689</v>
      </c>
      <c r="S21" s="46">
        <f t="shared" si="1"/>
        <v>0.8003116776878344</v>
      </c>
      <c r="T21" s="46">
        <f t="shared" si="1"/>
        <v>0.82511425634386104</v>
      </c>
      <c r="U21" s="46">
        <f t="shared" si="1"/>
        <v>0.84996159932307813</v>
      </c>
      <c r="V21" s="46">
        <f t="shared" si="1"/>
        <v>0.87485396003865668</v>
      </c>
      <c r="W21" s="46">
        <f t="shared" si="1"/>
        <v>0.89979159333835279</v>
      </c>
      <c r="X21" s="46">
        <f t="shared" si="1"/>
        <v>0.92477475551262922</v>
      </c>
      <c r="Y21" s="46">
        <f t="shared" si="1"/>
        <v>0.94980370430282235</v>
      </c>
      <c r="Z21" s="46">
        <f t="shared" si="1"/>
        <v>0.97487869890935563</v>
      </c>
      <c r="AA21" s="46">
        <f t="shared" si="1"/>
        <v>0.99999999999999978</v>
      </c>
    </row>
    <row r="22" spans="1:27" ht="14.25" customHeight="1">
      <c r="A22" s="4"/>
      <c r="B22" s="48"/>
      <c r="C22" s="49"/>
      <c r="D22" s="50"/>
      <c r="E22" s="50"/>
      <c r="F22" s="50"/>
      <c r="G22" s="4"/>
      <c r="H22" s="4"/>
      <c r="I22" s="4"/>
      <c r="J22" s="4"/>
      <c r="K22" s="4"/>
      <c r="L22" s="4"/>
      <c r="M22" s="4"/>
      <c r="N22" s="4"/>
      <c r="O22" s="4"/>
      <c r="P22" s="4"/>
      <c r="Q22" s="4"/>
      <c r="R22" s="4"/>
      <c r="S22" s="4"/>
      <c r="T22" s="4"/>
      <c r="U22" s="4"/>
      <c r="V22" s="4"/>
      <c r="W22" s="4"/>
      <c r="X22" s="4"/>
      <c r="Y22" s="4"/>
      <c r="Z22" s="4"/>
      <c r="AA22" s="4"/>
    </row>
    <row r="23" spans="1:27" ht="14.25" customHeight="1">
      <c r="A23" s="48"/>
      <c r="B23" s="4"/>
      <c r="C23" s="49"/>
      <c r="D23" s="50"/>
      <c r="E23" s="50"/>
      <c r="F23" s="50"/>
      <c r="G23" s="4"/>
      <c r="H23" s="4"/>
      <c r="I23" s="4"/>
      <c r="J23" s="4"/>
      <c r="K23" s="4"/>
      <c r="L23" s="4"/>
      <c r="M23" s="4"/>
      <c r="N23" s="4"/>
      <c r="O23" s="4"/>
      <c r="P23" s="4"/>
      <c r="Q23" s="4"/>
      <c r="R23" s="4"/>
      <c r="S23" s="4"/>
      <c r="T23" s="4"/>
      <c r="U23" s="4"/>
      <c r="V23" s="4"/>
      <c r="W23" s="4"/>
      <c r="X23" s="4"/>
      <c r="Y23" s="4"/>
      <c r="Z23" s="4"/>
      <c r="AA23" s="4"/>
    </row>
    <row r="24" spans="1:27" ht="14.25" customHeight="1">
      <c r="A24" s="51" t="s">
        <v>50</v>
      </c>
      <c r="B24" s="52" t="s">
        <v>148</v>
      </c>
      <c r="C24" s="89">
        <f t="shared" ref="C24:AA24" si="2">SUM(C25:C26)</f>
        <v>0</v>
      </c>
      <c r="D24" s="89">
        <f t="shared" si="2"/>
        <v>0</v>
      </c>
      <c r="E24" s="53">
        <f t="shared" si="2"/>
        <v>0</v>
      </c>
      <c r="F24" s="53">
        <f t="shared" si="2"/>
        <v>0</v>
      </c>
      <c r="G24" s="53">
        <f t="shared" si="2"/>
        <v>0</v>
      </c>
      <c r="H24" s="53">
        <f t="shared" si="2"/>
        <v>0</v>
      </c>
      <c r="I24" s="53">
        <f t="shared" si="2"/>
        <v>0</v>
      </c>
      <c r="J24" s="53">
        <f t="shared" si="2"/>
        <v>0</v>
      </c>
      <c r="K24" s="53">
        <f t="shared" si="2"/>
        <v>0</v>
      </c>
      <c r="L24" s="53">
        <f t="shared" si="2"/>
        <v>0</v>
      </c>
      <c r="M24" s="53">
        <f t="shared" si="2"/>
        <v>0</v>
      </c>
      <c r="N24" s="53">
        <f t="shared" si="2"/>
        <v>0</v>
      </c>
      <c r="O24" s="53">
        <f t="shared" si="2"/>
        <v>0</v>
      </c>
      <c r="P24" s="53">
        <f t="shared" si="2"/>
        <v>0</v>
      </c>
      <c r="Q24" s="53">
        <f t="shared" si="2"/>
        <v>0</v>
      </c>
      <c r="R24" s="53">
        <f t="shared" si="2"/>
        <v>0</v>
      </c>
      <c r="S24" s="53">
        <f t="shared" si="2"/>
        <v>0</v>
      </c>
      <c r="T24" s="53">
        <f t="shared" si="2"/>
        <v>0</v>
      </c>
      <c r="U24" s="53">
        <f t="shared" si="2"/>
        <v>0</v>
      </c>
      <c r="V24" s="53">
        <f t="shared" si="2"/>
        <v>0</v>
      </c>
      <c r="W24" s="53">
        <f t="shared" si="2"/>
        <v>0</v>
      </c>
      <c r="X24" s="53">
        <f t="shared" si="2"/>
        <v>0</v>
      </c>
      <c r="Y24" s="53">
        <f t="shared" si="2"/>
        <v>0</v>
      </c>
      <c r="Z24" s="53">
        <f t="shared" si="2"/>
        <v>0</v>
      </c>
      <c r="AA24" s="53">
        <f t="shared" si="2"/>
        <v>0</v>
      </c>
    </row>
    <row r="25" spans="1:27" ht="14.25" customHeight="1">
      <c r="A25" s="56"/>
      <c r="B25" s="57"/>
      <c r="C25" s="90">
        <f t="shared" ref="C25:C37" si="3">SUM(D25:AA25)</f>
        <v>0</v>
      </c>
      <c r="D25" s="90">
        <f t="shared" ref="D25:X25" si="4">SUM(E25:G25)</f>
        <v>0</v>
      </c>
      <c r="E25" s="55">
        <f t="shared" si="4"/>
        <v>0</v>
      </c>
      <c r="F25" s="55">
        <f t="shared" si="4"/>
        <v>0</v>
      </c>
      <c r="G25" s="55">
        <f t="shared" si="4"/>
        <v>0</v>
      </c>
      <c r="H25" s="55">
        <f t="shared" si="4"/>
        <v>0</v>
      </c>
      <c r="I25" s="55">
        <f t="shared" si="4"/>
        <v>0</v>
      </c>
      <c r="J25" s="55">
        <f t="shared" si="4"/>
        <v>0</v>
      </c>
      <c r="K25" s="55">
        <f t="shared" si="4"/>
        <v>0</v>
      </c>
      <c r="L25" s="55">
        <f t="shared" si="4"/>
        <v>0</v>
      </c>
      <c r="M25" s="55">
        <f t="shared" si="4"/>
        <v>0</v>
      </c>
      <c r="N25" s="55">
        <f t="shared" si="4"/>
        <v>0</v>
      </c>
      <c r="O25" s="55">
        <f t="shared" si="4"/>
        <v>0</v>
      </c>
      <c r="P25" s="55">
        <f t="shared" si="4"/>
        <v>0</v>
      </c>
      <c r="Q25" s="55">
        <f t="shared" si="4"/>
        <v>0</v>
      </c>
      <c r="R25" s="55">
        <f t="shared" si="4"/>
        <v>0</v>
      </c>
      <c r="S25" s="55">
        <f t="shared" si="4"/>
        <v>0</v>
      </c>
      <c r="T25" s="55">
        <f t="shared" si="4"/>
        <v>0</v>
      </c>
      <c r="U25" s="55">
        <f t="shared" si="4"/>
        <v>0</v>
      </c>
      <c r="V25" s="55">
        <f t="shared" si="4"/>
        <v>0</v>
      </c>
      <c r="W25" s="55">
        <f t="shared" si="4"/>
        <v>0</v>
      </c>
      <c r="X25" s="55">
        <f t="shared" si="4"/>
        <v>0</v>
      </c>
      <c r="Y25" s="55">
        <f t="shared" ref="Y25:Y26" si="5">SUM(Z25:AA25)</f>
        <v>0</v>
      </c>
      <c r="Z25" s="55">
        <f t="shared" ref="Z25:AA25" si="6">SUM(AA25)</f>
        <v>0</v>
      </c>
      <c r="AA25" s="55">
        <f t="shared" si="6"/>
        <v>0</v>
      </c>
    </row>
    <row r="26" spans="1:27" ht="14.25" customHeight="1">
      <c r="A26" s="56"/>
      <c r="B26" s="57"/>
      <c r="C26" s="90">
        <f t="shared" si="3"/>
        <v>0</v>
      </c>
      <c r="D26" s="90">
        <f t="shared" ref="D26:X26" si="7">SUM(E26:G26)</f>
        <v>0</v>
      </c>
      <c r="E26" s="55">
        <f t="shared" si="7"/>
        <v>0</v>
      </c>
      <c r="F26" s="55">
        <f t="shared" si="7"/>
        <v>0</v>
      </c>
      <c r="G26" s="55">
        <f t="shared" si="7"/>
        <v>0</v>
      </c>
      <c r="H26" s="55">
        <f t="shared" si="7"/>
        <v>0</v>
      </c>
      <c r="I26" s="55">
        <f t="shared" si="7"/>
        <v>0</v>
      </c>
      <c r="J26" s="55">
        <f t="shared" si="7"/>
        <v>0</v>
      </c>
      <c r="K26" s="55">
        <f t="shared" si="7"/>
        <v>0</v>
      </c>
      <c r="L26" s="55">
        <f t="shared" si="7"/>
        <v>0</v>
      </c>
      <c r="M26" s="55">
        <f t="shared" si="7"/>
        <v>0</v>
      </c>
      <c r="N26" s="55">
        <f t="shared" si="7"/>
        <v>0</v>
      </c>
      <c r="O26" s="55">
        <f t="shared" si="7"/>
        <v>0</v>
      </c>
      <c r="P26" s="55">
        <f t="shared" si="7"/>
        <v>0</v>
      </c>
      <c r="Q26" s="55">
        <f t="shared" si="7"/>
        <v>0</v>
      </c>
      <c r="R26" s="55">
        <f t="shared" si="7"/>
        <v>0</v>
      </c>
      <c r="S26" s="55">
        <f t="shared" si="7"/>
        <v>0</v>
      </c>
      <c r="T26" s="55">
        <f t="shared" si="7"/>
        <v>0</v>
      </c>
      <c r="U26" s="55">
        <f t="shared" si="7"/>
        <v>0</v>
      </c>
      <c r="V26" s="55">
        <f t="shared" si="7"/>
        <v>0</v>
      </c>
      <c r="W26" s="55">
        <f t="shared" si="7"/>
        <v>0</v>
      </c>
      <c r="X26" s="55">
        <f t="shared" si="7"/>
        <v>0</v>
      </c>
      <c r="Y26" s="55">
        <f t="shared" si="5"/>
        <v>0</v>
      </c>
      <c r="Z26" s="55">
        <f t="shared" ref="Z26:AA26" si="8">SUM(AA26)</f>
        <v>0</v>
      </c>
      <c r="AA26" s="55">
        <f t="shared" si="8"/>
        <v>0</v>
      </c>
    </row>
    <row r="27" spans="1:27" ht="14.25" customHeight="1">
      <c r="A27" s="51" t="s">
        <v>92</v>
      </c>
      <c r="B27" s="52" t="s">
        <v>149</v>
      </c>
      <c r="C27" s="89">
        <f t="shared" si="3"/>
        <v>0</v>
      </c>
      <c r="D27" s="89">
        <f t="shared" ref="D27:AA27" si="9">SUM(D28:D29)</f>
        <v>0</v>
      </c>
      <c r="E27" s="53">
        <f t="shared" si="9"/>
        <v>0</v>
      </c>
      <c r="F27" s="53">
        <f t="shared" si="9"/>
        <v>0</v>
      </c>
      <c r="G27" s="53">
        <f t="shared" si="9"/>
        <v>0</v>
      </c>
      <c r="H27" s="53">
        <f t="shared" si="9"/>
        <v>0</v>
      </c>
      <c r="I27" s="53">
        <f t="shared" si="9"/>
        <v>0</v>
      </c>
      <c r="J27" s="53">
        <f t="shared" si="9"/>
        <v>0</v>
      </c>
      <c r="K27" s="53">
        <f t="shared" si="9"/>
        <v>0</v>
      </c>
      <c r="L27" s="53">
        <f t="shared" si="9"/>
        <v>0</v>
      </c>
      <c r="M27" s="53">
        <f t="shared" si="9"/>
        <v>0</v>
      </c>
      <c r="N27" s="53">
        <f t="shared" si="9"/>
        <v>0</v>
      </c>
      <c r="O27" s="53">
        <f t="shared" si="9"/>
        <v>0</v>
      </c>
      <c r="P27" s="53">
        <f t="shared" si="9"/>
        <v>0</v>
      </c>
      <c r="Q27" s="53">
        <f t="shared" si="9"/>
        <v>0</v>
      </c>
      <c r="R27" s="53">
        <f t="shared" si="9"/>
        <v>0</v>
      </c>
      <c r="S27" s="53">
        <f t="shared" si="9"/>
        <v>0</v>
      </c>
      <c r="T27" s="53">
        <f t="shared" si="9"/>
        <v>0</v>
      </c>
      <c r="U27" s="53">
        <f t="shared" si="9"/>
        <v>0</v>
      </c>
      <c r="V27" s="53">
        <f t="shared" si="9"/>
        <v>0</v>
      </c>
      <c r="W27" s="53">
        <f t="shared" si="9"/>
        <v>0</v>
      </c>
      <c r="X27" s="53">
        <f t="shared" si="9"/>
        <v>0</v>
      </c>
      <c r="Y27" s="53">
        <f t="shared" si="9"/>
        <v>0</v>
      </c>
      <c r="Z27" s="53">
        <f t="shared" si="9"/>
        <v>0</v>
      </c>
      <c r="AA27" s="53">
        <f t="shared" si="9"/>
        <v>0</v>
      </c>
    </row>
    <row r="28" spans="1:27" ht="14.25" customHeight="1">
      <c r="A28" s="56"/>
      <c r="B28" s="57"/>
      <c r="C28" s="90">
        <f t="shared" si="3"/>
        <v>0</v>
      </c>
      <c r="D28" s="90">
        <f t="shared" ref="D28:X28" si="10">SUM(E28:G28)</f>
        <v>0</v>
      </c>
      <c r="E28" s="55">
        <f t="shared" si="10"/>
        <v>0</v>
      </c>
      <c r="F28" s="55">
        <f t="shared" si="10"/>
        <v>0</v>
      </c>
      <c r="G28" s="55">
        <f t="shared" si="10"/>
        <v>0</v>
      </c>
      <c r="H28" s="55">
        <f t="shared" si="10"/>
        <v>0</v>
      </c>
      <c r="I28" s="55">
        <f t="shared" si="10"/>
        <v>0</v>
      </c>
      <c r="J28" s="55">
        <f t="shared" si="10"/>
        <v>0</v>
      </c>
      <c r="K28" s="55">
        <f t="shared" si="10"/>
        <v>0</v>
      </c>
      <c r="L28" s="55">
        <f t="shared" si="10"/>
        <v>0</v>
      </c>
      <c r="M28" s="55">
        <f t="shared" si="10"/>
        <v>0</v>
      </c>
      <c r="N28" s="55">
        <f t="shared" si="10"/>
        <v>0</v>
      </c>
      <c r="O28" s="55">
        <f t="shared" si="10"/>
        <v>0</v>
      </c>
      <c r="P28" s="55">
        <f t="shared" si="10"/>
        <v>0</v>
      </c>
      <c r="Q28" s="55">
        <f t="shared" si="10"/>
        <v>0</v>
      </c>
      <c r="R28" s="55">
        <f t="shared" si="10"/>
        <v>0</v>
      </c>
      <c r="S28" s="55">
        <f t="shared" si="10"/>
        <v>0</v>
      </c>
      <c r="T28" s="55">
        <f t="shared" si="10"/>
        <v>0</v>
      </c>
      <c r="U28" s="55">
        <f t="shared" si="10"/>
        <v>0</v>
      </c>
      <c r="V28" s="55">
        <f t="shared" si="10"/>
        <v>0</v>
      </c>
      <c r="W28" s="55">
        <f t="shared" si="10"/>
        <v>0</v>
      </c>
      <c r="X28" s="55">
        <f t="shared" si="10"/>
        <v>0</v>
      </c>
      <c r="Y28" s="55">
        <f t="shared" ref="Y28:Y29" si="11">SUM(Z28:AA28)</f>
        <v>0</v>
      </c>
      <c r="Z28" s="55">
        <f t="shared" ref="Z28:AA28" si="12">SUM(AA28)</f>
        <v>0</v>
      </c>
      <c r="AA28" s="55">
        <f t="shared" si="12"/>
        <v>0</v>
      </c>
    </row>
    <row r="29" spans="1:27" ht="14.25" customHeight="1">
      <c r="A29" s="56"/>
      <c r="B29" s="57"/>
      <c r="C29" s="90">
        <f t="shared" si="3"/>
        <v>0</v>
      </c>
      <c r="D29" s="90">
        <f t="shared" ref="D29:X29" si="13">SUM(E29:G29)</f>
        <v>0</v>
      </c>
      <c r="E29" s="55">
        <f t="shared" si="13"/>
        <v>0</v>
      </c>
      <c r="F29" s="55">
        <f t="shared" si="13"/>
        <v>0</v>
      </c>
      <c r="G29" s="55">
        <f t="shared" si="13"/>
        <v>0</v>
      </c>
      <c r="H29" s="55">
        <f t="shared" si="13"/>
        <v>0</v>
      </c>
      <c r="I29" s="55">
        <f t="shared" si="13"/>
        <v>0</v>
      </c>
      <c r="J29" s="55">
        <f t="shared" si="13"/>
        <v>0</v>
      </c>
      <c r="K29" s="55">
        <f t="shared" si="13"/>
        <v>0</v>
      </c>
      <c r="L29" s="55">
        <f t="shared" si="13"/>
        <v>0</v>
      </c>
      <c r="M29" s="55">
        <f t="shared" si="13"/>
        <v>0</v>
      </c>
      <c r="N29" s="55">
        <f t="shared" si="13"/>
        <v>0</v>
      </c>
      <c r="O29" s="55">
        <f t="shared" si="13"/>
        <v>0</v>
      </c>
      <c r="P29" s="55">
        <f t="shared" si="13"/>
        <v>0</v>
      </c>
      <c r="Q29" s="55">
        <f t="shared" si="13"/>
        <v>0</v>
      </c>
      <c r="R29" s="55">
        <f t="shared" si="13"/>
        <v>0</v>
      </c>
      <c r="S29" s="55">
        <f t="shared" si="13"/>
        <v>0</v>
      </c>
      <c r="T29" s="55">
        <f t="shared" si="13"/>
        <v>0</v>
      </c>
      <c r="U29" s="55">
        <f t="shared" si="13"/>
        <v>0</v>
      </c>
      <c r="V29" s="55">
        <f t="shared" si="13"/>
        <v>0</v>
      </c>
      <c r="W29" s="55">
        <f t="shared" si="13"/>
        <v>0</v>
      </c>
      <c r="X29" s="55">
        <f t="shared" si="13"/>
        <v>0</v>
      </c>
      <c r="Y29" s="55">
        <f t="shared" si="11"/>
        <v>0</v>
      </c>
      <c r="Z29" s="55">
        <f t="shared" ref="Z29:AA29" si="14">SUM(AA29)</f>
        <v>0</v>
      </c>
      <c r="AA29" s="55">
        <f t="shared" si="14"/>
        <v>0</v>
      </c>
    </row>
    <row r="30" spans="1:27" ht="14.25" customHeight="1">
      <c r="A30" s="51" t="s">
        <v>150</v>
      </c>
      <c r="B30" s="52" t="s">
        <v>151</v>
      </c>
      <c r="C30" s="89">
        <f t="shared" si="3"/>
        <v>0</v>
      </c>
      <c r="D30" s="89">
        <f t="shared" ref="D30:AA30" si="15">SUM(D31:D32)</f>
        <v>0</v>
      </c>
      <c r="E30" s="53">
        <f t="shared" si="15"/>
        <v>0</v>
      </c>
      <c r="F30" s="53">
        <f t="shared" si="15"/>
        <v>0</v>
      </c>
      <c r="G30" s="53">
        <f t="shared" si="15"/>
        <v>0</v>
      </c>
      <c r="H30" s="53">
        <f t="shared" si="15"/>
        <v>0</v>
      </c>
      <c r="I30" s="53">
        <f t="shared" si="15"/>
        <v>0</v>
      </c>
      <c r="J30" s="53">
        <f t="shared" si="15"/>
        <v>0</v>
      </c>
      <c r="K30" s="53">
        <f t="shared" si="15"/>
        <v>0</v>
      </c>
      <c r="L30" s="53">
        <f t="shared" si="15"/>
        <v>0</v>
      </c>
      <c r="M30" s="53">
        <f t="shared" si="15"/>
        <v>0</v>
      </c>
      <c r="N30" s="53">
        <f t="shared" si="15"/>
        <v>0</v>
      </c>
      <c r="O30" s="53">
        <f t="shared" si="15"/>
        <v>0</v>
      </c>
      <c r="P30" s="53">
        <f t="shared" si="15"/>
        <v>0</v>
      </c>
      <c r="Q30" s="53">
        <f t="shared" si="15"/>
        <v>0</v>
      </c>
      <c r="R30" s="53">
        <f t="shared" si="15"/>
        <v>0</v>
      </c>
      <c r="S30" s="53">
        <f t="shared" si="15"/>
        <v>0</v>
      </c>
      <c r="T30" s="53">
        <f t="shared" si="15"/>
        <v>0</v>
      </c>
      <c r="U30" s="53">
        <f t="shared" si="15"/>
        <v>0</v>
      </c>
      <c r="V30" s="53">
        <f t="shared" si="15"/>
        <v>0</v>
      </c>
      <c r="W30" s="53">
        <f t="shared" si="15"/>
        <v>0</v>
      </c>
      <c r="X30" s="53">
        <f t="shared" si="15"/>
        <v>0</v>
      </c>
      <c r="Y30" s="53">
        <f t="shared" si="15"/>
        <v>0</v>
      </c>
      <c r="Z30" s="53">
        <f t="shared" si="15"/>
        <v>0</v>
      </c>
      <c r="AA30" s="53">
        <f t="shared" si="15"/>
        <v>0</v>
      </c>
    </row>
    <row r="31" spans="1:27" ht="14.25" customHeight="1">
      <c r="A31" s="56"/>
      <c r="B31" s="57"/>
      <c r="C31" s="90">
        <f t="shared" si="3"/>
        <v>0</v>
      </c>
      <c r="D31" s="90">
        <f t="shared" ref="D31:X31" si="16">SUM(E31:G31)</f>
        <v>0</v>
      </c>
      <c r="E31" s="55">
        <f t="shared" si="16"/>
        <v>0</v>
      </c>
      <c r="F31" s="55">
        <f t="shared" si="16"/>
        <v>0</v>
      </c>
      <c r="G31" s="55">
        <f t="shared" si="16"/>
        <v>0</v>
      </c>
      <c r="H31" s="55">
        <f t="shared" si="16"/>
        <v>0</v>
      </c>
      <c r="I31" s="55">
        <f t="shared" si="16"/>
        <v>0</v>
      </c>
      <c r="J31" s="55">
        <f t="shared" si="16"/>
        <v>0</v>
      </c>
      <c r="K31" s="55">
        <f t="shared" si="16"/>
        <v>0</v>
      </c>
      <c r="L31" s="55">
        <f t="shared" si="16"/>
        <v>0</v>
      </c>
      <c r="M31" s="55">
        <f t="shared" si="16"/>
        <v>0</v>
      </c>
      <c r="N31" s="55">
        <f t="shared" si="16"/>
        <v>0</v>
      </c>
      <c r="O31" s="55">
        <f t="shared" si="16"/>
        <v>0</v>
      </c>
      <c r="P31" s="55">
        <f t="shared" si="16"/>
        <v>0</v>
      </c>
      <c r="Q31" s="55">
        <f t="shared" si="16"/>
        <v>0</v>
      </c>
      <c r="R31" s="55">
        <f t="shared" si="16"/>
        <v>0</v>
      </c>
      <c r="S31" s="55">
        <f t="shared" si="16"/>
        <v>0</v>
      </c>
      <c r="T31" s="55">
        <f t="shared" si="16"/>
        <v>0</v>
      </c>
      <c r="U31" s="55">
        <f t="shared" si="16"/>
        <v>0</v>
      </c>
      <c r="V31" s="55">
        <f t="shared" si="16"/>
        <v>0</v>
      </c>
      <c r="W31" s="55">
        <f t="shared" si="16"/>
        <v>0</v>
      </c>
      <c r="X31" s="55">
        <f t="shared" si="16"/>
        <v>0</v>
      </c>
      <c r="Y31" s="55">
        <f t="shared" ref="Y31:Y32" si="17">SUM(Z31:AA31)</f>
        <v>0</v>
      </c>
      <c r="Z31" s="55">
        <f t="shared" ref="Z31:AA31" si="18">SUM(AA31)</f>
        <v>0</v>
      </c>
      <c r="AA31" s="55">
        <f t="shared" si="18"/>
        <v>0</v>
      </c>
    </row>
    <row r="32" spans="1:27" ht="14.25" customHeight="1">
      <c r="A32" s="56"/>
      <c r="B32" s="57"/>
      <c r="C32" s="90">
        <f t="shared" si="3"/>
        <v>0</v>
      </c>
      <c r="D32" s="90">
        <f t="shared" ref="D32:X32" si="19">SUM(E32:G32)</f>
        <v>0</v>
      </c>
      <c r="E32" s="55">
        <f t="shared" si="19"/>
        <v>0</v>
      </c>
      <c r="F32" s="55">
        <f t="shared" si="19"/>
        <v>0</v>
      </c>
      <c r="G32" s="55">
        <f t="shared" si="19"/>
        <v>0</v>
      </c>
      <c r="H32" s="55">
        <f t="shared" si="19"/>
        <v>0</v>
      </c>
      <c r="I32" s="55">
        <f t="shared" si="19"/>
        <v>0</v>
      </c>
      <c r="J32" s="55">
        <f t="shared" si="19"/>
        <v>0</v>
      </c>
      <c r="K32" s="55">
        <f t="shared" si="19"/>
        <v>0</v>
      </c>
      <c r="L32" s="55">
        <f t="shared" si="19"/>
        <v>0</v>
      </c>
      <c r="M32" s="55">
        <f t="shared" si="19"/>
        <v>0</v>
      </c>
      <c r="N32" s="55">
        <f t="shared" si="19"/>
        <v>0</v>
      </c>
      <c r="O32" s="55">
        <f t="shared" si="19"/>
        <v>0</v>
      </c>
      <c r="P32" s="55">
        <f t="shared" si="19"/>
        <v>0</v>
      </c>
      <c r="Q32" s="55">
        <f t="shared" si="19"/>
        <v>0</v>
      </c>
      <c r="R32" s="55">
        <f t="shared" si="19"/>
        <v>0</v>
      </c>
      <c r="S32" s="55">
        <f t="shared" si="19"/>
        <v>0</v>
      </c>
      <c r="T32" s="55">
        <f t="shared" si="19"/>
        <v>0</v>
      </c>
      <c r="U32" s="55">
        <f t="shared" si="19"/>
        <v>0</v>
      </c>
      <c r="V32" s="55">
        <f t="shared" si="19"/>
        <v>0</v>
      </c>
      <c r="W32" s="55">
        <f t="shared" si="19"/>
        <v>0</v>
      </c>
      <c r="X32" s="55">
        <f t="shared" si="19"/>
        <v>0</v>
      </c>
      <c r="Y32" s="55">
        <f t="shared" si="17"/>
        <v>0</v>
      </c>
      <c r="Z32" s="55">
        <f t="shared" ref="Z32:AA32" si="20">SUM(AA32)</f>
        <v>0</v>
      </c>
      <c r="AA32" s="55">
        <f t="shared" si="20"/>
        <v>0</v>
      </c>
    </row>
    <row r="33" spans="1:27" ht="14.25" customHeight="1">
      <c r="A33" s="51" t="s">
        <v>152</v>
      </c>
      <c r="B33" s="52" t="s">
        <v>153</v>
      </c>
      <c r="C33" s="89">
        <f t="shared" si="3"/>
        <v>0</v>
      </c>
      <c r="D33" s="89">
        <f t="shared" ref="D33:AA33" si="21">SUM(D34:D35)</f>
        <v>0</v>
      </c>
      <c r="E33" s="53">
        <f t="shared" si="21"/>
        <v>0</v>
      </c>
      <c r="F33" s="53">
        <f t="shared" si="21"/>
        <v>0</v>
      </c>
      <c r="G33" s="53">
        <f t="shared" si="21"/>
        <v>0</v>
      </c>
      <c r="H33" s="53">
        <f t="shared" si="21"/>
        <v>0</v>
      </c>
      <c r="I33" s="53">
        <f t="shared" si="21"/>
        <v>0</v>
      </c>
      <c r="J33" s="53">
        <f t="shared" si="21"/>
        <v>0</v>
      </c>
      <c r="K33" s="53">
        <f t="shared" si="21"/>
        <v>0</v>
      </c>
      <c r="L33" s="53">
        <f t="shared" si="21"/>
        <v>0</v>
      </c>
      <c r="M33" s="53">
        <f t="shared" si="21"/>
        <v>0</v>
      </c>
      <c r="N33" s="53">
        <f t="shared" si="21"/>
        <v>0</v>
      </c>
      <c r="O33" s="53">
        <f t="shared" si="21"/>
        <v>0</v>
      </c>
      <c r="P33" s="53">
        <f t="shared" si="21"/>
        <v>0</v>
      </c>
      <c r="Q33" s="53">
        <f t="shared" si="21"/>
        <v>0</v>
      </c>
      <c r="R33" s="53">
        <f t="shared" si="21"/>
        <v>0</v>
      </c>
      <c r="S33" s="53">
        <f t="shared" si="21"/>
        <v>0</v>
      </c>
      <c r="T33" s="53">
        <f t="shared" si="21"/>
        <v>0</v>
      </c>
      <c r="U33" s="53">
        <f t="shared" si="21"/>
        <v>0</v>
      </c>
      <c r="V33" s="53">
        <f t="shared" si="21"/>
        <v>0</v>
      </c>
      <c r="W33" s="53">
        <f t="shared" si="21"/>
        <v>0</v>
      </c>
      <c r="X33" s="53">
        <f t="shared" si="21"/>
        <v>0</v>
      </c>
      <c r="Y33" s="53">
        <f t="shared" si="21"/>
        <v>0</v>
      </c>
      <c r="Z33" s="53">
        <f t="shared" si="21"/>
        <v>0</v>
      </c>
      <c r="AA33" s="53">
        <f t="shared" si="21"/>
        <v>0</v>
      </c>
    </row>
    <row r="34" spans="1:27" ht="14.25" customHeight="1">
      <c r="A34" s="56"/>
      <c r="B34" s="57"/>
      <c r="C34" s="90">
        <f t="shared" si="3"/>
        <v>0</v>
      </c>
      <c r="D34" s="90">
        <f t="shared" ref="D34:X34" si="22">SUM(E34:G34)</f>
        <v>0</v>
      </c>
      <c r="E34" s="55">
        <f t="shared" si="22"/>
        <v>0</v>
      </c>
      <c r="F34" s="55">
        <f t="shared" si="22"/>
        <v>0</v>
      </c>
      <c r="G34" s="55">
        <f t="shared" si="22"/>
        <v>0</v>
      </c>
      <c r="H34" s="55">
        <f t="shared" si="22"/>
        <v>0</v>
      </c>
      <c r="I34" s="55">
        <f t="shared" si="22"/>
        <v>0</v>
      </c>
      <c r="J34" s="55">
        <f t="shared" si="22"/>
        <v>0</v>
      </c>
      <c r="K34" s="55">
        <f t="shared" si="22"/>
        <v>0</v>
      </c>
      <c r="L34" s="55">
        <f t="shared" si="22"/>
        <v>0</v>
      </c>
      <c r="M34" s="55">
        <f t="shared" si="22"/>
        <v>0</v>
      </c>
      <c r="N34" s="55">
        <f t="shared" si="22"/>
        <v>0</v>
      </c>
      <c r="O34" s="55">
        <f t="shared" si="22"/>
        <v>0</v>
      </c>
      <c r="P34" s="55">
        <f t="shared" si="22"/>
        <v>0</v>
      </c>
      <c r="Q34" s="55">
        <f t="shared" si="22"/>
        <v>0</v>
      </c>
      <c r="R34" s="55">
        <f t="shared" si="22"/>
        <v>0</v>
      </c>
      <c r="S34" s="55">
        <f t="shared" si="22"/>
        <v>0</v>
      </c>
      <c r="T34" s="55">
        <f t="shared" si="22"/>
        <v>0</v>
      </c>
      <c r="U34" s="55">
        <f t="shared" si="22"/>
        <v>0</v>
      </c>
      <c r="V34" s="55">
        <f t="shared" si="22"/>
        <v>0</v>
      </c>
      <c r="W34" s="55">
        <f t="shared" si="22"/>
        <v>0</v>
      </c>
      <c r="X34" s="55">
        <f t="shared" si="22"/>
        <v>0</v>
      </c>
      <c r="Y34" s="55">
        <f t="shared" ref="Y34:Y35" si="23">SUM(Z34:AA34)</f>
        <v>0</v>
      </c>
      <c r="Z34" s="55">
        <f t="shared" ref="Z34:AA34" si="24">SUM(AA34)</f>
        <v>0</v>
      </c>
      <c r="AA34" s="55">
        <f t="shared" si="24"/>
        <v>0</v>
      </c>
    </row>
    <row r="35" spans="1:27" ht="14.25" customHeight="1">
      <c r="A35" s="56"/>
      <c r="B35" s="57"/>
      <c r="C35" s="90">
        <f t="shared" si="3"/>
        <v>0</v>
      </c>
      <c r="D35" s="90">
        <f t="shared" ref="D35:X35" si="25">SUM(E35:G35)</f>
        <v>0</v>
      </c>
      <c r="E35" s="55">
        <f t="shared" si="25"/>
        <v>0</v>
      </c>
      <c r="F35" s="55">
        <f t="shared" si="25"/>
        <v>0</v>
      </c>
      <c r="G35" s="55">
        <f t="shared" si="25"/>
        <v>0</v>
      </c>
      <c r="H35" s="55">
        <f t="shared" si="25"/>
        <v>0</v>
      </c>
      <c r="I35" s="55">
        <f t="shared" si="25"/>
        <v>0</v>
      </c>
      <c r="J35" s="55">
        <f t="shared" si="25"/>
        <v>0</v>
      </c>
      <c r="K35" s="55">
        <f t="shared" si="25"/>
        <v>0</v>
      </c>
      <c r="L35" s="55">
        <f t="shared" si="25"/>
        <v>0</v>
      </c>
      <c r="M35" s="55">
        <f t="shared" si="25"/>
        <v>0</v>
      </c>
      <c r="N35" s="55">
        <f t="shared" si="25"/>
        <v>0</v>
      </c>
      <c r="O35" s="55">
        <f t="shared" si="25"/>
        <v>0</v>
      </c>
      <c r="P35" s="55">
        <f t="shared" si="25"/>
        <v>0</v>
      </c>
      <c r="Q35" s="55">
        <f t="shared" si="25"/>
        <v>0</v>
      </c>
      <c r="R35" s="55">
        <f t="shared" si="25"/>
        <v>0</v>
      </c>
      <c r="S35" s="55">
        <f t="shared" si="25"/>
        <v>0</v>
      </c>
      <c r="T35" s="55">
        <f t="shared" si="25"/>
        <v>0</v>
      </c>
      <c r="U35" s="55">
        <f t="shared" si="25"/>
        <v>0</v>
      </c>
      <c r="V35" s="55">
        <f t="shared" si="25"/>
        <v>0</v>
      </c>
      <c r="W35" s="55">
        <f t="shared" si="25"/>
        <v>0</v>
      </c>
      <c r="X35" s="55">
        <f t="shared" si="25"/>
        <v>0</v>
      </c>
      <c r="Y35" s="55">
        <f t="shared" si="23"/>
        <v>0</v>
      </c>
      <c r="Z35" s="55">
        <f t="shared" ref="Z35:AA35" si="26">SUM(AA35)</f>
        <v>0</v>
      </c>
      <c r="AA35" s="55">
        <f t="shared" si="26"/>
        <v>0</v>
      </c>
    </row>
    <row r="36" spans="1:27" ht="14.25" customHeight="1">
      <c r="A36" s="37"/>
      <c r="B36" s="57"/>
      <c r="C36" s="85">
        <f t="shared" si="3"/>
        <v>0</v>
      </c>
      <c r="D36" s="85"/>
      <c r="E36" s="63"/>
      <c r="F36" s="63"/>
      <c r="G36" s="63"/>
      <c r="H36" s="63"/>
      <c r="I36" s="63"/>
      <c r="J36" s="63"/>
      <c r="K36" s="63"/>
      <c r="L36" s="63"/>
      <c r="M36" s="63"/>
      <c r="N36" s="63"/>
      <c r="O36" s="63"/>
      <c r="P36" s="63"/>
      <c r="Q36" s="63"/>
      <c r="R36" s="63"/>
      <c r="S36" s="63"/>
      <c r="T36" s="63"/>
      <c r="U36" s="63"/>
      <c r="V36" s="63"/>
      <c r="W36" s="63"/>
      <c r="X36" s="63"/>
      <c r="Y36" s="63"/>
      <c r="Z36" s="63"/>
      <c r="AA36" s="63"/>
    </row>
    <row r="37" spans="1:27" ht="14.25" customHeight="1">
      <c r="A37" s="64"/>
      <c r="B37" s="65" t="s">
        <v>128</v>
      </c>
      <c r="C37" s="91">
        <f t="shared" si="3"/>
        <v>0</v>
      </c>
      <c r="D37" s="91">
        <f t="shared" ref="D37:AA37" si="27">SUM(D24+D27+D30+D33)</f>
        <v>0</v>
      </c>
      <c r="E37" s="66">
        <f t="shared" si="27"/>
        <v>0</v>
      </c>
      <c r="F37" s="66">
        <f t="shared" si="27"/>
        <v>0</v>
      </c>
      <c r="G37" s="66">
        <f t="shared" si="27"/>
        <v>0</v>
      </c>
      <c r="H37" s="66">
        <f t="shared" si="27"/>
        <v>0</v>
      </c>
      <c r="I37" s="66">
        <f t="shared" si="27"/>
        <v>0</v>
      </c>
      <c r="J37" s="66">
        <f t="shared" si="27"/>
        <v>0</v>
      </c>
      <c r="K37" s="66">
        <f t="shared" si="27"/>
        <v>0</v>
      </c>
      <c r="L37" s="66">
        <f t="shared" si="27"/>
        <v>0</v>
      </c>
      <c r="M37" s="66">
        <f t="shared" si="27"/>
        <v>0</v>
      </c>
      <c r="N37" s="66">
        <f t="shared" si="27"/>
        <v>0</v>
      </c>
      <c r="O37" s="66">
        <f t="shared" si="27"/>
        <v>0</v>
      </c>
      <c r="P37" s="66">
        <f t="shared" si="27"/>
        <v>0</v>
      </c>
      <c r="Q37" s="66">
        <f t="shared" si="27"/>
        <v>0</v>
      </c>
      <c r="R37" s="66">
        <f t="shared" si="27"/>
        <v>0</v>
      </c>
      <c r="S37" s="66">
        <f t="shared" si="27"/>
        <v>0</v>
      </c>
      <c r="T37" s="66">
        <f t="shared" si="27"/>
        <v>0</v>
      </c>
      <c r="U37" s="66">
        <f t="shared" si="27"/>
        <v>0</v>
      </c>
      <c r="V37" s="66">
        <f t="shared" si="27"/>
        <v>0</v>
      </c>
      <c r="W37" s="66">
        <f t="shared" si="27"/>
        <v>0</v>
      </c>
      <c r="X37" s="66">
        <f t="shared" si="27"/>
        <v>0</v>
      </c>
      <c r="Y37" s="66">
        <f t="shared" si="27"/>
        <v>0</v>
      </c>
      <c r="Z37" s="66">
        <f t="shared" si="27"/>
        <v>0</v>
      </c>
      <c r="AA37" s="66">
        <f t="shared" si="27"/>
        <v>0</v>
      </c>
    </row>
    <row r="38" spans="1:27" ht="14.25" customHeight="1">
      <c r="A38" s="37"/>
      <c r="B38" s="67"/>
      <c r="C38" s="92" t="s">
        <v>3</v>
      </c>
      <c r="D38" s="92"/>
      <c r="E38" s="68"/>
      <c r="F38" s="68"/>
      <c r="G38" s="68"/>
      <c r="H38" s="68"/>
      <c r="I38" s="68"/>
      <c r="J38" s="68"/>
      <c r="K38" s="68"/>
      <c r="L38" s="68"/>
      <c r="M38" s="68"/>
      <c r="N38" s="68"/>
      <c r="O38" s="68"/>
      <c r="P38" s="68"/>
      <c r="Q38" s="68"/>
      <c r="R38" s="68"/>
      <c r="S38" s="68"/>
      <c r="T38" s="68"/>
      <c r="U38" s="68"/>
      <c r="V38" s="68"/>
      <c r="W38" s="68"/>
      <c r="X38" s="68"/>
      <c r="Y38" s="68"/>
      <c r="Z38" s="68"/>
      <c r="AA38" s="68"/>
    </row>
    <row r="39" spans="1:27" ht="14.25" customHeight="1">
      <c r="A39" s="51" t="s">
        <v>154</v>
      </c>
      <c r="B39" s="52" t="s">
        <v>130</v>
      </c>
      <c r="C39" s="69">
        <f>SUM(D39:AA39)</f>
        <v>8300000000</v>
      </c>
      <c r="D39" s="69">
        <v>1000000000</v>
      </c>
      <c r="E39" s="69">
        <v>2000000000</v>
      </c>
      <c r="F39" s="69">
        <v>500000000</v>
      </c>
      <c r="G39" s="69">
        <f t="shared" ref="G39:H39" si="28">F39</f>
        <v>500000000</v>
      </c>
      <c r="H39" s="69">
        <f t="shared" si="28"/>
        <v>500000000</v>
      </c>
      <c r="I39" s="69">
        <v>200000000</v>
      </c>
      <c r="J39" s="69">
        <f t="shared" ref="J39:AA39" si="29">I39</f>
        <v>200000000</v>
      </c>
      <c r="K39" s="69">
        <f t="shared" si="29"/>
        <v>200000000</v>
      </c>
      <c r="L39" s="69">
        <f t="shared" si="29"/>
        <v>200000000</v>
      </c>
      <c r="M39" s="69">
        <f t="shared" si="29"/>
        <v>200000000</v>
      </c>
      <c r="N39" s="69">
        <f t="shared" si="29"/>
        <v>200000000</v>
      </c>
      <c r="O39" s="69">
        <f t="shared" si="29"/>
        <v>200000000</v>
      </c>
      <c r="P39" s="69">
        <f t="shared" si="29"/>
        <v>200000000</v>
      </c>
      <c r="Q39" s="69">
        <f t="shared" si="29"/>
        <v>200000000</v>
      </c>
      <c r="R39" s="69">
        <f t="shared" si="29"/>
        <v>200000000</v>
      </c>
      <c r="S39" s="69">
        <f t="shared" si="29"/>
        <v>200000000</v>
      </c>
      <c r="T39" s="69">
        <f t="shared" si="29"/>
        <v>200000000</v>
      </c>
      <c r="U39" s="69">
        <f t="shared" si="29"/>
        <v>200000000</v>
      </c>
      <c r="V39" s="69">
        <f t="shared" si="29"/>
        <v>200000000</v>
      </c>
      <c r="W39" s="69">
        <f t="shared" si="29"/>
        <v>200000000</v>
      </c>
      <c r="X39" s="69">
        <f t="shared" si="29"/>
        <v>200000000</v>
      </c>
      <c r="Y39" s="69">
        <f t="shared" si="29"/>
        <v>200000000</v>
      </c>
      <c r="Z39" s="69">
        <f t="shared" si="29"/>
        <v>200000000</v>
      </c>
      <c r="AA39" s="69">
        <f t="shared" si="29"/>
        <v>200000000</v>
      </c>
    </row>
    <row r="40" spans="1:27" ht="14.25" customHeight="1">
      <c r="A40" s="37"/>
      <c r="B40" s="67"/>
      <c r="C40" s="68" t="s">
        <v>3</v>
      </c>
      <c r="D40" s="68"/>
      <c r="E40" s="68"/>
      <c r="F40" s="68"/>
      <c r="G40" s="68"/>
      <c r="H40" s="68"/>
      <c r="I40" s="68"/>
      <c r="J40" s="68"/>
      <c r="K40" s="68"/>
      <c r="L40" s="68"/>
      <c r="M40" s="68"/>
      <c r="N40" s="68"/>
      <c r="O40" s="68"/>
      <c r="P40" s="68"/>
      <c r="Q40" s="68"/>
      <c r="R40" s="68"/>
      <c r="S40" s="68"/>
      <c r="T40" s="68"/>
      <c r="U40" s="68"/>
      <c r="V40" s="68"/>
      <c r="W40" s="68"/>
      <c r="X40" s="68"/>
      <c r="Y40" s="68"/>
      <c r="Z40" s="68"/>
      <c r="AA40" s="68"/>
    </row>
    <row r="41" spans="1:27" ht="14.25" customHeight="1">
      <c r="A41" s="37"/>
      <c r="B41" s="67"/>
      <c r="C41" s="68" t="s">
        <v>3</v>
      </c>
      <c r="D41" s="68"/>
      <c r="E41" s="68"/>
      <c r="F41" s="68"/>
      <c r="G41" s="68"/>
      <c r="H41" s="68"/>
      <c r="I41" s="68"/>
      <c r="J41" s="68"/>
      <c r="K41" s="68"/>
      <c r="L41" s="68"/>
      <c r="M41" s="68"/>
      <c r="N41" s="68"/>
      <c r="O41" s="68"/>
      <c r="P41" s="68"/>
      <c r="Q41" s="68"/>
      <c r="R41" s="68"/>
      <c r="S41" s="68"/>
      <c r="T41" s="68"/>
      <c r="U41" s="68"/>
      <c r="V41" s="68"/>
      <c r="W41" s="68"/>
      <c r="X41" s="68"/>
      <c r="Y41" s="68"/>
      <c r="Z41" s="68"/>
      <c r="AA41" s="68"/>
    </row>
    <row r="42" spans="1:27" ht="14.25" customHeight="1">
      <c r="A42" s="64"/>
      <c r="B42" s="65" t="s">
        <v>136</v>
      </c>
      <c r="C42" s="66">
        <f>SUM(D42:AA42)</f>
        <v>8300000000</v>
      </c>
      <c r="D42" s="66">
        <f t="shared" ref="D42:AA42" si="30">D39</f>
        <v>1000000000</v>
      </c>
      <c r="E42" s="66">
        <f t="shared" si="30"/>
        <v>2000000000</v>
      </c>
      <c r="F42" s="66">
        <f t="shared" si="30"/>
        <v>500000000</v>
      </c>
      <c r="G42" s="66">
        <f t="shared" si="30"/>
        <v>500000000</v>
      </c>
      <c r="H42" s="66">
        <f t="shared" si="30"/>
        <v>500000000</v>
      </c>
      <c r="I42" s="66">
        <f t="shared" si="30"/>
        <v>200000000</v>
      </c>
      <c r="J42" s="66">
        <f t="shared" si="30"/>
        <v>200000000</v>
      </c>
      <c r="K42" s="66">
        <f t="shared" si="30"/>
        <v>200000000</v>
      </c>
      <c r="L42" s="66">
        <f t="shared" si="30"/>
        <v>200000000</v>
      </c>
      <c r="M42" s="66">
        <f t="shared" si="30"/>
        <v>200000000</v>
      </c>
      <c r="N42" s="66">
        <f t="shared" si="30"/>
        <v>200000000</v>
      </c>
      <c r="O42" s="66">
        <f t="shared" si="30"/>
        <v>200000000</v>
      </c>
      <c r="P42" s="66">
        <f t="shared" si="30"/>
        <v>200000000</v>
      </c>
      <c r="Q42" s="66">
        <f t="shared" si="30"/>
        <v>200000000</v>
      </c>
      <c r="R42" s="66">
        <f t="shared" si="30"/>
        <v>200000000</v>
      </c>
      <c r="S42" s="66">
        <f t="shared" si="30"/>
        <v>200000000</v>
      </c>
      <c r="T42" s="66">
        <f t="shared" si="30"/>
        <v>200000000</v>
      </c>
      <c r="U42" s="66">
        <f t="shared" si="30"/>
        <v>200000000</v>
      </c>
      <c r="V42" s="66">
        <f t="shared" si="30"/>
        <v>200000000</v>
      </c>
      <c r="W42" s="66">
        <f t="shared" si="30"/>
        <v>200000000</v>
      </c>
      <c r="X42" s="66">
        <f t="shared" si="30"/>
        <v>200000000</v>
      </c>
      <c r="Y42" s="66">
        <f t="shared" si="30"/>
        <v>200000000</v>
      </c>
      <c r="Z42" s="66">
        <f t="shared" si="30"/>
        <v>200000000</v>
      </c>
      <c r="AA42" s="66">
        <f t="shared" si="30"/>
        <v>200000000</v>
      </c>
    </row>
    <row r="43" spans="1:27" ht="14.25" customHeight="1">
      <c r="A43" s="37"/>
      <c r="B43" s="67"/>
      <c r="C43" s="68" t="s">
        <v>3</v>
      </c>
      <c r="D43" s="68"/>
      <c r="E43" s="68"/>
      <c r="F43" s="68"/>
      <c r="G43" s="68"/>
      <c r="H43" s="68"/>
      <c r="I43" s="68"/>
      <c r="J43" s="68"/>
      <c r="K43" s="68"/>
      <c r="L43" s="68"/>
      <c r="M43" s="68"/>
      <c r="N43" s="68"/>
      <c r="O43" s="68"/>
      <c r="P43" s="68"/>
      <c r="Q43" s="68"/>
      <c r="R43" s="68"/>
      <c r="S43" s="68"/>
      <c r="T43" s="68"/>
      <c r="U43" s="68"/>
      <c r="V43" s="68"/>
      <c r="W43" s="68"/>
      <c r="X43" s="68"/>
      <c r="Y43" s="68"/>
      <c r="Z43" s="68"/>
      <c r="AA43" s="68"/>
    </row>
    <row r="44" spans="1:27" ht="14.25" customHeight="1">
      <c r="A44" s="37"/>
      <c r="B44" s="70" t="s">
        <v>137</v>
      </c>
      <c r="C44" s="71">
        <f>SUM(D44:AA44)</f>
        <v>1328000000</v>
      </c>
      <c r="D44" s="71">
        <f t="shared" ref="D44:AA44" si="31">(D37+D42)*0.16</f>
        <v>160000000</v>
      </c>
      <c r="E44" s="71">
        <f t="shared" si="31"/>
        <v>320000000</v>
      </c>
      <c r="F44" s="71">
        <f t="shared" si="31"/>
        <v>80000000</v>
      </c>
      <c r="G44" s="71">
        <f t="shared" si="31"/>
        <v>80000000</v>
      </c>
      <c r="H44" s="71">
        <f t="shared" si="31"/>
        <v>80000000</v>
      </c>
      <c r="I44" s="71">
        <f t="shared" si="31"/>
        <v>32000000</v>
      </c>
      <c r="J44" s="71">
        <f t="shared" si="31"/>
        <v>32000000</v>
      </c>
      <c r="K44" s="71">
        <f t="shared" si="31"/>
        <v>32000000</v>
      </c>
      <c r="L44" s="71">
        <f t="shared" si="31"/>
        <v>32000000</v>
      </c>
      <c r="M44" s="71">
        <f t="shared" si="31"/>
        <v>32000000</v>
      </c>
      <c r="N44" s="71">
        <f t="shared" si="31"/>
        <v>32000000</v>
      </c>
      <c r="O44" s="71">
        <f t="shared" si="31"/>
        <v>32000000</v>
      </c>
      <c r="P44" s="71">
        <f t="shared" si="31"/>
        <v>32000000</v>
      </c>
      <c r="Q44" s="71">
        <f t="shared" si="31"/>
        <v>32000000</v>
      </c>
      <c r="R44" s="71">
        <f t="shared" si="31"/>
        <v>32000000</v>
      </c>
      <c r="S44" s="71">
        <f t="shared" si="31"/>
        <v>32000000</v>
      </c>
      <c r="T44" s="71">
        <f t="shared" si="31"/>
        <v>32000000</v>
      </c>
      <c r="U44" s="71">
        <f t="shared" si="31"/>
        <v>32000000</v>
      </c>
      <c r="V44" s="71">
        <f t="shared" si="31"/>
        <v>32000000</v>
      </c>
      <c r="W44" s="71">
        <f t="shared" si="31"/>
        <v>32000000</v>
      </c>
      <c r="X44" s="71">
        <f t="shared" si="31"/>
        <v>32000000</v>
      </c>
      <c r="Y44" s="71">
        <f t="shared" si="31"/>
        <v>32000000</v>
      </c>
      <c r="Z44" s="71">
        <f t="shared" si="31"/>
        <v>32000000</v>
      </c>
      <c r="AA44" s="71">
        <f t="shared" si="31"/>
        <v>32000000</v>
      </c>
    </row>
    <row r="45" spans="1:27" ht="14.25" customHeight="1">
      <c r="A45" s="37"/>
      <c r="B45" s="72"/>
      <c r="C45" s="73"/>
      <c r="D45" s="73"/>
      <c r="E45" s="73"/>
      <c r="F45" s="73"/>
      <c r="G45" s="73"/>
      <c r="H45" s="73"/>
      <c r="I45" s="73"/>
      <c r="J45" s="73"/>
      <c r="K45" s="73"/>
      <c r="L45" s="73"/>
      <c r="M45" s="73"/>
      <c r="N45" s="73"/>
      <c r="O45" s="73"/>
      <c r="P45" s="73"/>
      <c r="Q45" s="73"/>
      <c r="R45" s="73"/>
      <c r="S45" s="73"/>
      <c r="T45" s="73"/>
      <c r="U45" s="73"/>
      <c r="V45" s="73"/>
      <c r="W45" s="73"/>
      <c r="X45" s="73"/>
      <c r="Y45" s="73"/>
      <c r="Z45" s="73"/>
      <c r="AA45" s="73"/>
    </row>
    <row r="46" spans="1:27" ht="14.25" customHeight="1">
      <c r="A46" s="37"/>
      <c r="B46" s="72" t="s">
        <v>138</v>
      </c>
      <c r="C46" s="73">
        <f>SUM(D46:AA46)</f>
        <v>270027393.39770681</v>
      </c>
      <c r="D46" s="73">
        <v>1833367.6153105646</v>
      </c>
      <c r="E46" s="73">
        <v>5510481.6357337032</v>
      </c>
      <c r="F46" s="73">
        <v>6458360.5676660277</v>
      </c>
      <c r="G46" s="73">
        <v>7411605.491726785</v>
      </c>
      <c r="H46" s="73">
        <v>8370246.7850776073</v>
      </c>
      <c r="I46" s="73">
        <v>8784304.7122536525</v>
      </c>
      <c r="J46" s="73">
        <v>9200706.6429760288</v>
      </c>
      <c r="K46" s="73">
        <v>9619465.8467712048</v>
      </c>
      <c r="L46" s="73">
        <v>10040595.668285139</v>
      </c>
      <c r="M46" s="73">
        <v>10464109.527708519</v>
      </c>
      <c r="N46" s="73">
        <v>10890020.921204437</v>
      </c>
      <c r="O46" s="73">
        <v>11318343.421338467</v>
      </c>
      <c r="P46" s="73">
        <v>11749090.677511187</v>
      </c>
      <c r="Q46" s="73">
        <v>12182276.416393144</v>
      </c>
      <c r="R46" s="73">
        <v>12617914.442362284</v>
      </c>
      <c r="S46" s="73">
        <v>13056018.637943855</v>
      </c>
      <c r="T46" s="73">
        <v>13496602.964252807</v>
      </c>
      <c r="U46" s="73">
        <v>13939681.461438695</v>
      </c>
      <c r="V46" s="73">
        <v>14385268.249133086</v>
      </c>
      <c r="W46" s="73">
        <v>14833377.526899526</v>
      </c>
      <c r="X46" s="73">
        <v>15284023.574686022</v>
      </c>
      <c r="Y46" s="73">
        <v>15737220.753280126</v>
      </c>
      <c r="Z46" s="73">
        <v>16192983.504766544</v>
      </c>
      <c r="AA46" s="73">
        <v>16651326.352987388</v>
      </c>
    </row>
    <row r="47" spans="1:27" ht="14.25" customHeight="1">
      <c r="A47" s="37"/>
      <c r="B47" s="74"/>
      <c r="C47" s="75" t="s">
        <v>3</v>
      </c>
      <c r="D47" s="75" t="s">
        <v>3</v>
      </c>
      <c r="E47" s="75" t="s">
        <v>3</v>
      </c>
      <c r="F47" s="75" t="s">
        <v>3</v>
      </c>
      <c r="G47" s="75" t="s">
        <v>3</v>
      </c>
      <c r="H47" s="75" t="s">
        <v>3</v>
      </c>
      <c r="I47" s="75" t="s">
        <v>3</v>
      </c>
      <c r="J47" s="75" t="s">
        <v>3</v>
      </c>
      <c r="K47" s="75" t="s">
        <v>3</v>
      </c>
      <c r="L47" s="75" t="s">
        <v>3</v>
      </c>
      <c r="M47" s="75" t="s">
        <v>3</v>
      </c>
      <c r="N47" s="75" t="s">
        <v>3</v>
      </c>
      <c r="O47" s="75" t="s">
        <v>3</v>
      </c>
      <c r="P47" s="75" t="s">
        <v>3</v>
      </c>
      <c r="Q47" s="75" t="s">
        <v>3</v>
      </c>
      <c r="R47" s="75" t="s">
        <v>3</v>
      </c>
      <c r="S47" s="75" t="s">
        <v>3</v>
      </c>
      <c r="T47" s="75" t="s">
        <v>3</v>
      </c>
      <c r="U47" s="75" t="s">
        <v>3</v>
      </c>
      <c r="V47" s="75" t="s">
        <v>3</v>
      </c>
      <c r="W47" s="75" t="s">
        <v>3</v>
      </c>
      <c r="X47" s="75" t="s">
        <v>3</v>
      </c>
      <c r="Y47" s="75" t="s">
        <v>3</v>
      </c>
      <c r="Z47" s="75" t="s">
        <v>3</v>
      </c>
      <c r="AA47" s="75" t="s">
        <v>3</v>
      </c>
    </row>
    <row r="48" spans="1:27" ht="14.25" customHeight="1">
      <c r="A48" s="37"/>
      <c r="B48" s="93" t="s">
        <v>155</v>
      </c>
      <c r="C48" s="71">
        <f>SUM(D48:AA48)</f>
        <v>9898027393.397707</v>
      </c>
      <c r="D48" s="71">
        <f t="shared" ref="D48:AA48" si="32">D37+D42+D44+D46</f>
        <v>1161833367.6153107</v>
      </c>
      <c r="E48" s="71">
        <f t="shared" si="32"/>
        <v>2325510481.6357336</v>
      </c>
      <c r="F48" s="71">
        <f t="shared" si="32"/>
        <v>586458360.56766605</v>
      </c>
      <c r="G48" s="71">
        <f t="shared" si="32"/>
        <v>587411605.49172676</v>
      </c>
      <c r="H48" s="71">
        <f t="shared" si="32"/>
        <v>588370246.78507757</v>
      </c>
      <c r="I48" s="71">
        <f t="shared" si="32"/>
        <v>240784304.71225366</v>
      </c>
      <c r="J48" s="71">
        <f t="shared" si="32"/>
        <v>241200706.64297602</v>
      </c>
      <c r="K48" s="71">
        <f t="shared" si="32"/>
        <v>241619465.84677121</v>
      </c>
      <c r="L48" s="71">
        <f t="shared" si="32"/>
        <v>242040595.66828513</v>
      </c>
      <c r="M48" s="71">
        <f t="shared" si="32"/>
        <v>242464109.52770853</v>
      </c>
      <c r="N48" s="71">
        <f t="shared" si="32"/>
        <v>242890020.92120445</v>
      </c>
      <c r="O48" s="71">
        <f t="shared" si="32"/>
        <v>243318343.42133847</v>
      </c>
      <c r="P48" s="71">
        <f t="shared" si="32"/>
        <v>243749090.67751119</v>
      </c>
      <c r="Q48" s="71">
        <f t="shared" si="32"/>
        <v>244182276.41639313</v>
      </c>
      <c r="R48" s="71">
        <f t="shared" si="32"/>
        <v>244617914.44236228</v>
      </c>
      <c r="S48" s="71">
        <f t="shared" si="32"/>
        <v>245056018.63794386</v>
      </c>
      <c r="T48" s="71">
        <f t="shared" si="32"/>
        <v>245496602.9642528</v>
      </c>
      <c r="U48" s="71">
        <f t="shared" si="32"/>
        <v>245939681.46143869</v>
      </c>
      <c r="V48" s="71">
        <f t="shared" si="32"/>
        <v>246385268.24913308</v>
      </c>
      <c r="W48" s="71">
        <f t="shared" si="32"/>
        <v>246833377.52689952</v>
      </c>
      <c r="X48" s="71">
        <f t="shared" si="32"/>
        <v>247284023.57468602</v>
      </c>
      <c r="Y48" s="71">
        <f t="shared" si="32"/>
        <v>247737220.75328013</v>
      </c>
      <c r="Z48" s="71">
        <f t="shared" si="32"/>
        <v>248192983.50476655</v>
      </c>
      <c r="AA48" s="71">
        <f t="shared" si="32"/>
        <v>248651326.35298738</v>
      </c>
    </row>
    <row r="49" spans="1:27" ht="14.25" customHeight="1">
      <c r="A49" s="37"/>
      <c r="B49" s="79"/>
      <c r="C49" s="79"/>
      <c r="D49" s="79"/>
      <c r="E49" s="80"/>
      <c r="F49" s="80"/>
      <c r="G49" s="81"/>
      <c r="H49" s="81"/>
      <c r="I49" s="81"/>
      <c r="J49" s="81"/>
      <c r="K49" s="81"/>
      <c r="L49" s="81"/>
      <c r="M49" s="81"/>
      <c r="N49" s="81"/>
      <c r="O49" s="81"/>
      <c r="P49" s="81"/>
      <c r="Q49" s="81"/>
      <c r="R49" s="81"/>
      <c r="S49" s="81"/>
      <c r="T49" s="81"/>
      <c r="U49" s="81"/>
      <c r="V49" s="81"/>
      <c r="W49" s="81"/>
      <c r="X49" s="81"/>
      <c r="Y49" s="81"/>
      <c r="Z49" s="81"/>
      <c r="AA49" s="81"/>
    </row>
    <row r="50" spans="1:27" ht="14.25" hidden="1" customHeight="1">
      <c r="A50" s="37"/>
      <c r="B50" s="79" t="s">
        <v>140</v>
      </c>
      <c r="C50" s="82">
        <v>70000000</v>
      </c>
      <c r="D50" s="83">
        <f t="shared" ref="D50:F50" si="33">C50-D48</f>
        <v>-1091833367.6153107</v>
      </c>
      <c r="E50" s="84">
        <f t="shared" si="33"/>
        <v>-3417343849.2510443</v>
      </c>
      <c r="F50" s="84">
        <f t="shared" si="33"/>
        <v>-4003802209.8187103</v>
      </c>
      <c r="G50" s="37"/>
      <c r="H50" s="37"/>
      <c r="I50" s="37"/>
      <c r="J50" s="37"/>
      <c r="K50" s="37"/>
      <c r="L50" s="37"/>
      <c r="M50" s="37"/>
      <c r="N50" s="37"/>
      <c r="O50" s="37"/>
      <c r="P50" s="37"/>
      <c r="Q50" s="37"/>
      <c r="R50" s="37"/>
      <c r="S50" s="37"/>
      <c r="T50" s="37"/>
      <c r="U50" s="37"/>
      <c r="V50" s="37"/>
      <c r="W50" s="37"/>
      <c r="X50" s="37"/>
      <c r="Y50" s="37"/>
      <c r="Z50" s="37"/>
      <c r="AA50" s="37"/>
    </row>
    <row r="51" spans="1:27" ht="14.25" hidden="1" customHeight="1">
      <c r="A51" s="37"/>
      <c r="B51" s="79" t="s">
        <v>141</v>
      </c>
      <c r="C51" s="79"/>
      <c r="D51" s="84">
        <f>IF(D48&gt;C50,C50,D48)</f>
        <v>70000000</v>
      </c>
      <c r="E51" s="84">
        <f t="shared" ref="E51:F51" si="34">IF(E50&gt;0,E48,D50)</f>
        <v>-1091833367.6153107</v>
      </c>
      <c r="F51" s="84">
        <f t="shared" si="34"/>
        <v>-3417343849.2510443</v>
      </c>
      <c r="G51" s="37"/>
      <c r="H51" s="37"/>
      <c r="I51" s="37"/>
      <c r="J51" s="37"/>
      <c r="K51" s="37"/>
      <c r="L51" s="37"/>
      <c r="M51" s="37"/>
      <c r="N51" s="37"/>
      <c r="O51" s="37"/>
      <c r="P51" s="37"/>
      <c r="Q51" s="37"/>
      <c r="R51" s="37"/>
      <c r="S51" s="37"/>
      <c r="T51" s="37"/>
      <c r="U51" s="37"/>
      <c r="V51" s="37"/>
      <c r="W51" s="37"/>
      <c r="X51" s="37"/>
      <c r="Y51" s="37"/>
      <c r="Z51" s="37"/>
      <c r="AA51" s="37"/>
    </row>
    <row r="52" spans="1:27" ht="14.25" hidden="1" customHeight="1">
      <c r="A52" s="37"/>
      <c r="B52" s="79" t="s">
        <v>142</v>
      </c>
      <c r="C52" s="79"/>
      <c r="D52" s="84">
        <f>D51</f>
        <v>70000000</v>
      </c>
      <c r="E52" s="84">
        <f t="shared" ref="E52:F52" si="35">E51+D52</f>
        <v>-1021833367.6153107</v>
      </c>
      <c r="F52" s="84">
        <f t="shared" si="35"/>
        <v>-4439177216.8663549</v>
      </c>
      <c r="G52" s="85" t="s">
        <v>3</v>
      </c>
      <c r="H52" s="37"/>
      <c r="I52" s="37"/>
      <c r="J52" s="37"/>
      <c r="K52" s="37"/>
      <c r="L52" s="37"/>
      <c r="M52" s="37"/>
      <c r="N52" s="37"/>
      <c r="O52" s="37"/>
      <c r="P52" s="37"/>
      <c r="Q52" s="37"/>
      <c r="R52" s="37"/>
      <c r="S52" s="37"/>
      <c r="T52" s="37"/>
      <c r="U52" s="37"/>
      <c r="V52" s="37"/>
      <c r="W52" s="37"/>
      <c r="X52" s="37"/>
      <c r="Y52" s="37"/>
      <c r="Z52" s="37"/>
      <c r="AA52" s="37"/>
    </row>
    <row r="53" spans="1:27" ht="14.25" customHeight="1">
      <c r="A53" s="37"/>
      <c r="B53" s="79"/>
      <c r="C53" s="79"/>
      <c r="D53" s="79"/>
      <c r="E53" s="79"/>
      <c r="F53" s="79"/>
      <c r="G53" s="37"/>
      <c r="H53" s="37"/>
      <c r="I53" s="37"/>
      <c r="J53" s="37"/>
      <c r="K53" s="37"/>
      <c r="L53" s="37"/>
      <c r="M53" s="37"/>
      <c r="N53" s="37"/>
      <c r="O53" s="37"/>
      <c r="P53" s="37"/>
      <c r="Q53" s="37"/>
      <c r="R53" s="37"/>
      <c r="S53" s="37"/>
      <c r="T53" s="37"/>
      <c r="U53" s="37"/>
      <c r="V53" s="37"/>
      <c r="W53" s="37"/>
      <c r="X53" s="37"/>
      <c r="Y53" s="37"/>
      <c r="Z53" s="37"/>
      <c r="AA53" s="37"/>
    </row>
    <row r="54" spans="1:27" ht="14.25" customHeight="1">
      <c r="A54" s="37"/>
      <c r="B54" s="4"/>
      <c r="C54" s="4"/>
      <c r="D54" s="4"/>
      <c r="E54" s="4"/>
      <c r="F54" s="4"/>
      <c r="G54" s="37"/>
      <c r="H54" s="37"/>
      <c r="I54" s="37"/>
      <c r="J54" s="37"/>
      <c r="K54" s="37"/>
      <c r="L54" s="37"/>
      <c r="M54" s="37"/>
      <c r="N54" s="37"/>
      <c r="O54" s="37"/>
      <c r="P54" s="37"/>
      <c r="Q54" s="37"/>
      <c r="R54" s="37"/>
      <c r="S54" s="37"/>
      <c r="T54" s="37"/>
      <c r="U54" s="37"/>
      <c r="V54" s="37"/>
      <c r="W54" s="37"/>
      <c r="X54" s="37"/>
      <c r="Y54" s="37"/>
      <c r="Z54" s="37"/>
      <c r="AA54" s="37"/>
    </row>
    <row r="55" spans="1:27" ht="14.25" customHeight="1">
      <c r="A55" s="37"/>
      <c r="B55" s="4"/>
      <c r="C55" s="4"/>
      <c r="D55" s="4"/>
      <c r="E55" s="4"/>
      <c r="F55" s="4"/>
      <c r="G55" s="37"/>
      <c r="H55" s="37"/>
      <c r="I55" s="37"/>
      <c r="J55" s="37"/>
      <c r="K55" s="37"/>
      <c r="L55" s="37"/>
      <c r="M55" s="37"/>
      <c r="N55" s="37"/>
      <c r="O55" s="37"/>
      <c r="P55" s="37"/>
      <c r="Q55" s="37"/>
      <c r="R55" s="37"/>
      <c r="S55" s="37"/>
      <c r="T55" s="37"/>
      <c r="U55" s="37"/>
      <c r="V55" s="37"/>
      <c r="W55" s="37"/>
      <c r="X55" s="37"/>
      <c r="Y55" s="37"/>
      <c r="Z55" s="37"/>
      <c r="AA55" s="37"/>
    </row>
    <row r="56" spans="1:27" ht="14.25" customHeight="1">
      <c r="A56" s="37"/>
      <c r="B56" s="4"/>
      <c r="C56" s="4"/>
      <c r="D56" s="4"/>
      <c r="E56" s="4"/>
      <c r="F56" s="4"/>
      <c r="G56" s="37"/>
      <c r="H56" s="37"/>
      <c r="I56" s="37"/>
      <c r="J56" s="37"/>
      <c r="K56" s="37"/>
      <c r="L56" s="37"/>
      <c r="M56" s="37"/>
      <c r="N56" s="37"/>
      <c r="O56" s="37"/>
      <c r="P56" s="37"/>
      <c r="Q56" s="37"/>
      <c r="R56" s="37"/>
      <c r="S56" s="37"/>
      <c r="T56" s="37"/>
      <c r="U56" s="37"/>
      <c r="V56" s="37"/>
      <c r="W56" s="37"/>
      <c r="X56" s="37"/>
      <c r="Y56" s="37"/>
      <c r="Z56" s="37"/>
      <c r="AA56" s="37"/>
    </row>
    <row r="57" spans="1:27" ht="14.25" customHeight="1">
      <c r="A57" s="37"/>
      <c r="B57" s="4"/>
      <c r="C57" s="4"/>
      <c r="D57" s="4"/>
      <c r="E57" s="4"/>
      <c r="F57" s="4"/>
      <c r="G57" s="37"/>
      <c r="H57" s="37"/>
      <c r="I57" s="37"/>
      <c r="J57" s="37"/>
      <c r="K57" s="37"/>
      <c r="L57" s="37"/>
      <c r="M57" s="37"/>
      <c r="N57" s="37"/>
      <c r="O57" s="37"/>
      <c r="P57" s="37"/>
      <c r="Q57" s="37"/>
      <c r="R57" s="37"/>
      <c r="S57" s="37"/>
      <c r="T57" s="37"/>
      <c r="U57" s="37"/>
      <c r="V57" s="37"/>
      <c r="W57" s="37"/>
      <c r="X57" s="37"/>
      <c r="Y57" s="37"/>
      <c r="Z57" s="37"/>
      <c r="AA57" s="37"/>
    </row>
    <row r="58" spans="1:27" ht="14.25" customHeight="1">
      <c r="A58" s="37"/>
      <c r="B58" s="4"/>
      <c r="C58" s="4"/>
      <c r="D58" s="4"/>
      <c r="E58" s="4"/>
      <c r="F58" s="4"/>
      <c r="G58" s="37"/>
      <c r="H58" s="37"/>
      <c r="I58" s="37"/>
      <c r="J58" s="37"/>
      <c r="K58" s="37"/>
      <c r="L58" s="37"/>
      <c r="M58" s="37"/>
      <c r="N58" s="37"/>
      <c r="O58" s="37"/>
      <c r="P58" s="37"/>
      <c r="Q58" s="37"/>
      <c r="R58" s="37"/>
      <c r="S58" s="37"/>
      <c r="T58" s="37"/>
      <c r="U58" s="37"/>
      <c r="V58" s="37"/>
      <c r="W58" s="37"/>
      <c r="X58" s="37"/>
      <c r="Y58" s="37"/>
      <c r="Z58" s="37"/>
      <c r="AA58" s="37"/>
    </row>
    <row r="59" spans="1:27" ht="14.25" customHeight="1">
      <c r="A59" s="37"/>
      <c r="B59" s="4"/>
      <c r="C59" s="4"/>
      <c r="D59" s="4"/>
      <c r="E59" s="4"/>
      <c r="F59" s="4"/>
      <c r="G59" s="37"/>
      <c r="H59" s="88" t="s">
        <v>3</v>
      </c>
      <c r="I59" s="37"/>
      <c r="J59" s="37"/>
      <c r="K59" s="37"/>
      <c r="L59" s="37"/>
      <c r="M59" s="37"/>
      <c r="N59" s="37"/>
      <c r="O59" s="37"/>
      <c r="P59" s="37"/>
      <c r="Q59" s="37"/>
      <c r="R59" s="37"/>
      <c r="S59" s="37"/>
      <c r="T59" s="37"/>
      <c r="U59" s="37"/>
      <c r="V59" s="37"/>
      <c r="W59" s="37"/>
      <c r="X59" s="37"/>
      <c r="Y59" s="37"/>
      <c r="Z59" s="37"/>
      <c r="AA59" s="37"/>
    </row>
    <row r="60" spans="1:27" ht="14.25" customHeight="1">
      <c r="A60" s="37"/>
      <c r="B60" s="4"/>
      <c r="C60" s="4"/>
      <c r="D60" s="4"/>
      <c r="E60" s="4"/>
      <c r="F60" s="4"/>
      <c r="G60" s="37"/>
      <c r="H60" s="37"/>
      <c r="I60" s="37"/>
      <c r="J60" s="37"/>
      <c r="K60" s="37"/>
      <c r="L60" s="37"/>
      <c r="M60" s="37"/>
      <c r="N60" s="37"/>
      <c r="O60" s="37"/>
      <c r="P60" s="37"/>
      <c r="Q60" s="37"/>
      <c r="R60" s="37"/>
      <c r="S60" s="37"/>
      <c r="T60" s="37"/>
      <c r="U60" s="37"/>
      <c r="V60" s="37"/>
      <c r="W60" s="37"/>
      <c r="X60" s="37"/>
      <c r="Y60" s="37"/>
      <c r="Z60" s="37"/>
      <c r="AA60" s="37"/>
    </row>
    <row r="61" spans="1:27" ht="14.25" customHeight="1">
      <c r="A61" s="37"/>
      <c r="B61" s="4"/>
      <c r="C61" s="4"/>
      <c r="D61" s="4"/>
      <c r="E61" s="4"/>
      <c r="F61" s="4"/>
      <c r="G61" s="37"/>
      <c r="H61" s="37"/>
      <c r="I61" s="37"/>
      <c r="J61" s="37"/>
      <c r="K61" s="37"/>
      <c r="L61" s="37"/>
      <c r="M61" s="37"/>
      <c r="N61" s="37"/>
      <c r="O61" s="37"/>
      <c r="P61" s="37"/>
      <c r="Q61" s="37"/>
      <c r="R61" s="37"/>
      <c r="S61" s="37"/>
      <c r="T61" s="37"/>
      <c r="U61" s="37"/>
      <c r="V61" s="37"/>
      <c r="W61" s="37"/>
      <c r="X61" s="37"/>
      <c r="Y61" s="37"/>
      <c r="Z61" s="37"/>
      <c r="AA61" s="37"/>
    </row>
    <row r="62" spans="1:27" ht="14.25" customHeight="1">
      <c r="A62" s="37"/>
      <c r="B62" s="4"/>
      <c r="C62" s="4"/>
      <c r="D62" s="4"/>
      <c r="E62" s="4"/>
      <c r="F62" s="4"/>
      <c r="G62" s="37"/>
      <c r="H62" s="37"/>
      <c r="I62" s="37"/>
      <c r="J62" s="37"/>
      <c r="K62" s="37"/>
      <c r="L62" s="37"/>
      <c r="M62" s="37"/>
      <c r="N62" s="37"/>
      <c r="O62" s="37"/>
      <c r="P62" s="37"/>
      <c r="Q62" s="37"/>
      <c r="R62" s="37"/>
      <c r="S62" s="37"/>
      <c r="T62" s="37"/>
      <c r="U62" s="37"/>
      <c r="V62" s="37"/>
      <c r="W62" s="37"/>
      <c r="X62" s="37"/>
      <c r="Y62" s="37"/>
      <c r="Z62" s="37"/>
      <c r="AA62" s="37"/>
    </row>
    <row r="63" spans="1:27" ht="14.25" customHeight="1">
      <c r="A63" s="37"/>
      <c r="B63" s="4"/>
      <c r="C63" s="4"/>
      <c r="D63" s="4"/>
      <c r="E63" s="4"/>
      <c r="F63" s="4"/>
      <c r="G63" s="37"/>
      <c r="H63" s="37"/>
      <c r="I63" s="37"/>
      <c r="J63" s="37"/>
      <c r="K63" s="37"/>
      <c r="L63" s="37"/>
      <c r="M63" s="37"/>
      <c r="N63" s="37"/>
      <c r="O63" s="37"/>
      <c r="P63" s="37"/>
      <c r="Q63" s="37"/>
      <c r="R63" s="37"/>
      <c r="S63" s="37"/>
      <c r="T63" s="37"/>
      <c r="U63" s="37"/>
      <c r="V63" s="37"/>
      <c r="W63" s="37"/>
      <c r="X63" s="37"/>
      <c r="Y63" s="37"/>
      <c r="Z63" s="37"/>
      <c r="AA63" s="37"/>
    </row>
    <row r="64" spans="1:27" ht="14.25" customHeight="1">
      <c r="A64" s="37"/>
      <c r="B64" s="4"/>
      <c r="C64" s="4"/>
      <c r="D64" s="4"/>
      <c r="E64" s="4"/>
      <c r="F64" s="4"/>
      <c r="G64" s="37"/>
      <c r="H64" s="37"/>
      <c r="I64" s="37"/>
      <c r="J64" s="37"/>
      <c r="K64" s="37"/>
      <c r="L64" s="37"/>
      <c r="M64" s="37"/>
      <c r="N64" s="37"/>
      <c r="O64" s="37"/>
      <c r="P64" s="37"/>
      <c r="Q64" s="37"/>
      <c r="R64" s="37"/>
      <c r="S64" s="37"/>
      <c r="T64" s="37"/>
      <c r="U64" s="37"/>
      <c r="V64" s="37"/>
      <c r="W64" s="37"/>
      <c r="X64" s="37"/>
      <c r="Y64" s="37"/>
      <c r="Z64" s="37"/>
      <c r="AA64" s="37"/>
    </row>
    <row r="65" spans="1:27" ht="14.25" customHeight="1">
      <c r="A65" s="37"/>
      <c r="B65" s="4"/>
      <c r="C65" s="4"/>
      <c r="D65" s="4"/>
      <c r="E65" s="4"/>
      <c r="F65" s="4"/>
      <c r="G65" s="37"/>
      <c r="H65" s="37"/>
      <c r="I65" s="37"/>
      <c r="J65" s="37"/>
      <c r="K65" s="37"/>
      <c r="L65" s="37"/>
      <c r="M65" s="37"/>
      <c r="N65" s="37"/>
      <c r="O65" s="37"/>
      <c r="P65" s="37"/>
      <c r="Q65" s="37"/>
      <c r="R65" s="37"/>
      <c r="S65" s="37"/>
      <c r="T65" s="37"/>
      <c r="U65" s="37"/>
      <c r="V65" s="37"/>
      <c r="W65" s="37"/>
      <c r="X65" s="37"/>
      <c r="Y65" s="37"/>
      <c r="Z65" s="37"/>
      <c r="AA65" s="37"/>
    </row>
    <row r="66" spans="1:27" ht="14.25" customHeight="1">
      <c r="A66" s="37"/>
      <c r="B66" s="4"/>
      <c r="C66" s="4"/>
      <c r="D66" s="4"/>
      <c r="E66" s="4"/>
      <c r="F66" s="4"/>
      <c r="G66" s="37"/>
      <c r="H66" s="37"/>
      <c r="I66" s="37"/>
      <c r="J66" s="37"/>
      <c r="K66" s="37"/>
      <c r="L66" s="37"/>
      <c r="M66" s="37"/>
      <c r="N66" s="37"/>
      <c r="O66" s="37"/>
      <c r="P66" s="37"/>
      <c r="Q66" s="37"/>
      <c r="R66" s="37"/>
      <c r="S66" s="37"/>
      <c r="T66" s="37"/>
      <c r="U66" s="37"/>
      <c r="V66" s="37"/>
      <c r="W66" s="37"/>
      <c r="X66" s="37"/>
      <c r="Y66" s="37"/>
      <c r="Z66" s="37"/>
      <c r="AA66" s="37"/>
    </row>
    <row r="67" spans="1:27" ht="14.25" customHeight="1">
      <c r="A67" s="37"/>
      <c r="B67" s="4"/>
      <c r="C67" s="4"/>
      <c r="D67" s="4"/>
      <c r="E67" s="4"/>
      <c r="F67" s="4"/>
      <c r="G67" s="37"/>
      <c r="H67" s="37"/>
      <c r="I67" s="37"/>
      <c r="J67" s="37"/>
      <c r="K67" s="37"/>
      <c r="L67" s="37"/>
      <c r="M67" s="37"/>
      <c r="N67" s="37"/>
      <c r="O67" s="37"/>
      <c r="P67" s="37"/>
      <c r="Q67" s="37"/>
      <c r="R67" s="37"/>
      <c r="S67" s="37"/>
      <c r="T67" s="37"/>
      <c r="U67" s="37"/>
      <c r="V67" s="37"/>
      <c r="W67" s="37"/>
      <c r="X67" s="37"/>
      <c r="Y67" s="37"/>
      <c r="Z67" s="37"/>
      <c r="AA67" s="37"/>
    </row>
    <row r="68" spans="1:27" ht="14.25" customHeight="1">
      <c r="A68" s="37"/>
      <c r="B68" s="4"/>
      <c r="C68" s="4"/>
      <c r="D68" s="4"/>
      <c r="E68" s="4"/>
      <c r="F68" s="4"/>
      <c r="G68" s="37"/>
      <c r="H68" s="37"/>
      <c r="I68" s="37"/>
      <c r="J68" s="37"/>
      <c r="K68" s="37"/>
      <c r="L68" s="37"/>
      <c r="M68" s="37"/>
      <c r="N68" s="37"/>
      <c r="O68" s="37"/>
      <c r="P68" s="37"/>
      <c r="Q68" s="37"/>
      <c r="R68" s="37"/>
      <c r="S68" s="37"/>
      <c r="T68" s="37"/>
      <c r="U68" s="37"/>
      <c r="V68" s="37"/>
      <c r="W68" s="37"/>
      <c r="X68" s="37"/>
      <c r="Y68" s="37"/>
      <c r="Z68" s="37"/>
      <c r="AA68" s="37"/>
    </row>
    <row r="69" spans="1:27" ht="14.25" customHeight="1">
      <c r="A69" s="37"/>
      <c r="B69" s="4"/>
      <c r="C69" s="4"/>
      <c r="D69" s="4"/>
      <c r="E69" s="4"/>
      <c r="F69" s="4"/>
      <c r="G69" s="37"/>
      <c r="H69" s="37"/>
      <c r="I69" s="37"/>
      <c r="J69" s="37"/>
      <c r="K69" s="37"/>
      <c r="L69" s="37"/>
      <c r="M69" s="37"/>
      <c r="N69" s="37"/>
      <c r="O69" s="37"/>
      <c r="P69" s="37"/>
      <c r="Q69" s="37"/>
      <c r="R69" s="37"/>
      <c r="S69" s="37"/>
      <c r="T69" s="37"/>
      <c r="U69" s="37"/>
      <c r="V69" s="37"/>
      <c r="W69" s="37"/>
      <c r="X69" s="37"/>
      <c r="Y69" s="37"/>
      <c r="Z69" s="37"/>
      <c r="AA69" s="37"/>
    </row>
    <row r="70" spans="1:27" ht="14.25" customHeight="1">
      <c r="A70" s="37"/>
      <c r="B70" s="4"/>
      <c r="C70" s="4"/>
      <c r="D70" s="4"/>
      <c r="E70" s="4"/>
      <c r="F70" s="4"/>
      <c r="G70" s="37"/>
      <c r="H70" s="37"/>
      <c r="I70" s="37"/>
      <c r="J70" s="37"/>
      <c r="K70" s="37"/>
      <c r="L70" s="37"/>
      <c r="M70" s="37"/>
      <c r="N70" s="37"/>
      <c r="O70" s="37"/>
      <c r="P70" s="37"/>
      <c r="Q70" s="37"/>
      <c r="R70" s="37"/>
      <c r="S70" s="37"/>
      <c r="T70" s="37"/>
      <c r="U70" s="37"/>
      <c r="V70" s="37"/>
      <c r="W70" s="37"/>
      <c r="X70" s="37"/>
      <c r="Y70" s="37"/>
      <c r="Z70" s="37"/>
      <c r="AA70" s="37"/>
    </row>
    <row r="71" spans="1:27" ht="14.25" customHeight="1">
      <c r="A71" s="37"/>
      <c r="B71" s="4"/>
      <c r="C71" s="4"/>
      <c r="D71" s="4"/>
      <c r="E71" s="4"/>
      <c r="F71" s="4"/>
      <c r="G71" s="37"/>
      <c r="H71" s="37"/>
      <c r="I71" s="37"/>
      <c r="J71" s="37"/>
      <c r="K71" s="37"/>
      <c r="L71" s="37"/>
      <c r="M71" s="37"/>
      <c r="N71" s="37"/>
      <c r="O71" s="37"/>
      <c r="P71" s="37"/>
      <c r="Q71" s="37"/>
      <c r="R71" s="37"/>
      <c r="S71" s="37"/>
      <c r="T71" s="37"/>
      <c r="U71" s="37"/>
      <c r="V71" s="37"/>
      <c r="W71" s="37"/>
      <c r="X71" s="37"/>
      <c r="Y71" s="37"/>
      <c r="Z71" s="37"/>
      <c r="AA71" s="37"/>
    </row>
    <row r="72" spans="1:27" ht="14.25" customHeight="1">
      <c r="A72" s="37"/>
      <c r="B72" s="4"/>
      <c r="C72" s="4"/>
      <c r="D72" s="4"/>
      <c r="E72" s="4"/>
      <c r="F72" s="4"/>
      <c r="G72" s="37"/>
      <c r="H72" s="37"/>
      <c r="I72" s="37"/>
      <c r="J72" s="37"/>
      <c r="K72" s="37"/>
      <c r="L72" s="37"/>
      <c r="M72" s="37"/>
      <c r="N72" s="37"/>
      <c r="O72" s="37"/>
      <c r="P72" s="37"/>
      <c r="Q72" s="37"/>
      <c r="R72" s="37"/>
      <c r="S72" s="37"/>
      <c r="T72" s="37"/>
      <c r="U72" s="37"/>
      <c r="V72" s="37"/>
      <c r="W72" s="37"/>
      <c r="X72" s="37"/>
      <c r="Y72" s="37"/>
      <c r="Z72" s="37"/>
      <c r="AA72" s="37"/>
    </row>
    <row r="73" spans="1:27" ht="14.25" customHeight="1">
      <c r="A73" s="37"/>
      <c r="B73" s="4"/>
      <c r="C73" s="4"/>
      <c r="D73" s="4"/>
      <c r="E73" s="4"/>
      <c r="F73" s="4"/>
      <c r="G73" s="37"/>
      <c r="H73" s="37"/>
      <c r="I73" s="37"/>
      <c r="J73" s="37"/>
      <c r="K73" s="37"/>
      <c r="L73" s="37"/>
      <c r="M73" s="37"/>
      <c r="N73" s="37"/>
      <c r="O73" s="37"/>
      <c r="P73" s="37"/>
      <c r="Q73" s="37"/>
      <c r="R73" s="37"/>
      <c r="S73" s="37"/>
      <c r="T73" s="37"/>
      <c r="U73" s="37"/>
      <c r="V73" s="37"/>
      <c r="W73" s="37"/>
      <c r="X73" s="37"/>
      <c r="Y73" s="37"/>
      <c r="Z73" s="37"/>
      <c r="AA73" s="37"/>
    </row>
    <row r="74" spans="1:27" ht="14.25" customHeight="1">
      <c r="A74" s="37"/>
      <c r="B74" s="4"/>
      <c r="C74" s="4"/>
      <c r="D74" s="4"/>
      <c r="E74" s="4"/>
      <c r="F74" s="4"/>
      <c r="G74" s="37"/>
      <c r="H74" s="37"/>
      <c r="I74" s="37"/>
      <c r="J74" s="37"/>
      <c r="K74" s="37"/>
      <c r="L74" s="37"/>
      <c r="M74" s="37"/>
      <c r="N74" s="37"/>
      <c r="O74" s="37"/>
      <c r="P74" s="37"/>
      <c r="Q74" s="37"/>
      <c r="R74" s="37"/>
      <c r="S74" s="37"/>
      <c r="T74" s="37"/>
      <c r="U74" s="37"/>
      <c r="V74" s="37"/>
      <c r="W74" s="37"/>
      <c r="X74" s="37"/>
      <c r="Y74" s="37"/>
      <c r="Z74" s="37"/>
      <c r="AA74" s="37"/>
    </row>
    <row r="75" spans="1:27" ht="14.25" customHeight="1">
      <c r="A75" s="37"/>
      <c r="B75" s="4"/>
      <c r="C75" s="4"/>
      <c r="D75" s="4"/>
      <c r="E75" s="4"/>
      <c r="F75" s="4"/>
      <c r="G75" s="37"/>
      <c r="H75" s="37"/>
      <c r="I75" s="37"/>
      <c r="J75" s="37"/>
      <c r="K75" s="37"/>
      <c r="L75" s="37"/>
      <c r="M75" s="37"/>
      <c r="N75" s="37"/>
      <c r="O75" s="37"/>
      <c r="P75" s="37"/>
      <c r="Q75" s="37"/>
      <c r="R75" s="37"/>
      <c r="S75" s="37"/>
      <c r="T75" s="37"/>
      <c r="U75" s="37"/>
      <c r="V75" s="37"/>
      <c r="W75" s="37"/>
      <c r="X75" s="37"/>
      <c r="Y75" s="37"/>
      <c r="Z75" s="37"/>
      <c r="AA75" s="37"/>
    </row>
    <row r="76" spans="1:27" ht="14.25" customHeight="1">
      <c r="A76" s="37"/>
      <c r="B76" s="4"/>
      <c r="C76" s="4"/>
      <c r="D76" s="4"/>
      <c r="E76" s="4"/>
      <c r="F76" s="4"/>
      <c r="G76" s="37"/>
      <c r="H76" s="37"/>
      <c r="I76" s="37"/>
      <c r="J76" s="37"/>
      <c r="K76" s="37"/>
      <c r="L76" s="37"/>
      <c r="M76" s="37"/>
      <c r="N76" s="37"/>
      <c r="O76" s="37"/>
      <c r="P76" s="37"/>
      <c r="Q76" s="37"/>
      <c r="R76" s="37"/>
      <c r="S76" s="37"/>
      <c r="T76" s="37"/>
      <c r="U76" s="37"/>
      <c r="V76" s="37"/>
      <c r="W76" s="37"/>
      <c r="X76" s="37"/>
      <c r="Y76" s="37"/>
      <c r="Z76" s="37"/>
      <c r="AA76" s="37"/>
    </row>
    <row r="77" spans="1:27" ht="14.25" customHeight="1">
      <c r="A77" s="37"/>
      <c r="B77" s="4"/>
      <c r="C77" s="4"/>
      <c r="D77" s="4"/>
      <c r="E77" s="4"/>
      <c r="F77" s="4"/>
      <c r="G77" s="37"/>
      <c r="H77" s="37"/>
      <c r="I77" s="37"/>
      <c r="J77" s="37"/>
      <c r="K77" s="37"/>
      <c r="L77" s="37"/>
      <c r="M77" s="37"/>
      <c r="N77" s="37"/>
      <c r="O77" s="37"/>
      <c r="P77" s="37"/>
      <c r="Q77" s="37"/>
      <c r="R77" s="37"/>
      <c r="S77" s="37"/>
      <c r="T77" s="37"/>
      <c r="U77" s="37"/>
      <c r="V77" s="37"/>
      <c r="W77" s="37"/>
      <c r="X77" s="37"/>
      <c r="Y77" s="37"/>
      <c r="Z77" s="37"/>
      <c r="AA77" s="37"/>
    </row>
    <row r="78" spans="1:27" ht="14.25" customHeight="1">
      <c r="A78" s="37"/>
      <c r="B78" s="4"/>
      <c r="C78" s="4"/>
      <c r="D78" s="4"/>
      <c r="E78" s="4"/>
      <c r="F78" s="4"/>
      <c r="G78" s="37"/>
      <c r="H78" s="37"/>
      <c r="I78" s="37"/>
      <c r="J78" s="37"/>
      <c r="K78" s="37"/>
      <c r="L78" s="37"/>
      <c r="M78" s="37"/>
      <c r="N78" s="37"/>
      <c r="O78" s="37"/>
      <c r="P78" s="37"/>
      <c r="Q78" s="37"/>
      <c r="R78" s="37"/>
      <c r="S78" s="37"/>
      <c r="T78" s="37"/>
      <c r="U78" s="37"/>
      <c r="V78" s="37"/>
      <c r="W78" s="37"/>
      <c r="X78" s="37"/>
      <c r="Y78" s="37"/>
      <c r="Z78" s="37"/>
      <c r="AA78" s="37"/>
    </row>
    <row r="79" spans="1:27" ht="14.25" customHeight="1">
      <c r="A79" s="37"/>
      <c r="B79" s="4"/>
      <c r="C79" s="4"/>
      <c r="D79" s="4"/>
      <c r="E79" s="4"/>
      <c r="F79" s="4"/>
      <c r="G79" s="37"/>
      <c r="H79" s="37"/>
      <c r="I79" s="37"/>
      <c r="J79" s="37"/>
      <c r="K79" s="37"/>
      <c r="L79" s="37"/>
      <c r="M79" s="37"/>
      <c r="N79" s="37"/>
      <c r="O79" s="37"/>
      <c r="P79" s="37"/>
      <c r="Q79" s="37"/>
      <c r="R79" s="37"/>
      <c r="S79" s="37"/>
      <c r="T79" s="37"/>
      <c r="U79" s="37"/>
      <c r="V79" s="37"/>
      <c r="W79" s="37"/>
      <c r="X79" s="37"/>
      <c r="Y79" s="37"/>
      <c r="Z79" s="37"/>
      <c r="AA79" s="37"/>
    </row>
    <row r="80" spans="1:27" ht="14.25" customHeight="1">
      <c r="A80" s="37"/>
      <c r="B80" s="4"/>
      <c r="C80" s="4"/>
      <c r="D80" s="4"/>
      <c r="E80" s="4"/>
      <c r="F80" s="4"/>
      <c r="G80" s="37"/>
      <c r="H80" s="37"/>
      <c r="I80" s="37"/>
      <c r="J80" s="37"/>
      <c r="K80" s="37"/>
      <c r="L80" s="37"/>
      <c r="M80" s="37"/>
      <c r="N80" s="37"/>
      <c r="O80" s="37"/>
      <c r="P80" s="37"/>
      <c r="Q80" s="37"/>
      <c r="R80" s="37"/>
      <c r="S80" s="37"/>
      <c r="T80" s="37"/>
      <c r="U80" s="37"/>
      <c r="V80" s="37"/>
      <c r="W80" s="37"/>
      <c r="X80" s="37"/>
      <c r="Y80" s="37"/>
      <c r="Z80" s="37"/>
      <c r="AA80" s="37"/>
    </row>
    <row r="81" spans="1:27" ht="14.25" customHeight="1">
      <c r="A81" s="37"/>
      <c r="B81" s="4"/>
      <c r="C81" s="4"/>
      <c r="D81" s="4"/>
      <c r="E81" s="4"/>
      <c r="F81" s="4"/>
      <c r="G81" s="37"/>
      <c r="H81" s="37"/>
      <c r="I81" s="37"/>
      <c r="J81" s="37"/>
      <c r="K81" s="37"/>
      <c r="L81" s="37"/>
      <c r="M81" s="37"/>
      <c r="N81" s="37"/>
      <c r="O81" s="37"/>
      <c r="P81" s="37"/>
      <c r="Q81" s="37"/>
      <c r="R81" s="37"/>
      <c r="S81" s="37"/>
      <c r="T81" s="37"/>
      <c r="U81" s="37"/>
      <c r="V81" s="37"/>
      <c r="W81" s="37"/>
      <c r="X81" s="37"/>
      <c r="Y81" s="37"/>
      <c r="Z81" s="37"/>
      <c r="AA81" s="37"/>
    </row>
    <row r="82" spans="1:27" ht="14.25" customHeight="1">
      <c r="A82" s="37"/>
      <c r="B82" s="4"/>
      <c r="C82" s="4"/>
      <c r="D82" s="4"/>
      <c r="E82" s="4"/>
      <c r="F82" s="4"/>
      <c r="G82" s="37"/>
      <c r="H82" s="37"/>
      <c r="I82" s="37"/>
      <c r="J82" s="37"/>
      <c r="K82" s="37"/>
      <c r="L82" s="37"/>
      <c r="M82" s="37"/>
      <c r="N82" s="37"/>
      <c r="O82" s="37"/>
      <c r="P82" s="37"/>
      <c r="Q82" s="37"/>
      <c r="R82" s="37"/>
      <c r="S82" s="37"/>
      <c r="T82" s="37"/>
      <c r="U82" s="37"/>
      <c r="V82" s="37"/>
      <c r="W82" s="37"/>
      <c r="X82" s="37"/>
      <c r="Y82" s="37"/>
      <c r="Z82" s="37"/>
      <c r="AA82" s="37"/>
    </row>
    <row r="83" spans="1:27" ht="14.25" customHeight="1">
      <c r="A83" s="37"/>
      <c r="B83" s="4"/>
      <c r="C83" s="4"/>
      <c r="D83" s="4"/>
      <c r="E83" s="4"/>
      <c r="F83" s="4"/>
      <c r="G83" s="37"/>
      <c r="H83" s="37"/>
      <c r="I83" s="37"/>
      <c r="J83" s="37"/>
      <c r="K83" s="37"/>
      <c r="L83" s="37"/>
      <c r="M83" s="37"/>
      <c r="N83" s="37"/>
      <c r="O83" s="37"/>
      <c r="P83" s="37"/>
      <c r="Q83" s="37"/>
      <c r="R83" s="37"/>
      <c r="S83" s="37"/>
      <c r="T83" s="37"/>
      <c r="U83" s="37"/>
      <c r="V83" s="37"/>
      <c r="W83" s="37"/>
      <c r="X83" s="37"/>
      <c r="Y83" s="37"/>
      <c r="Z83" s="37"/>
      <c r="AA83" s="37"/>
    </row>
    <row r="84" spans="1:27" ht="14.25" customHeight="1">
      <c r="A84" s="37"/>
      <c r="B84" s="4"/>
      <c r="C84" s="4"/>
      <c r="D84" s="4"/>
      <c r="E84" s="4"/>
      <c r="F84" s="4"/>
      <c r="G84" s="37"/>
      <c r="H84" s="37"/>
      <c r="I84" s="37"/>
      <c r="J84" s="37"/>
      <c r="K84" s="37"/>
      <c r="L84" s="37"/>
      <c r="M84" s="37"/>
      <c r="N84" s="37"/>
      <c r="O84" s="37"/>
      <c r="P84" s="37"/>
      <c r="Q84" s="37"/>
      <c r="R84" s="37"/>
      <c r="S84" s="37"/>
      <c r="T84" s="37"/>
      <c r="U84" s="37"/>
      <c r="V84" s="37"/>
      <c r="W84" s="37"/>
      <c r="X84" s="37"/>
      <c r="Y84" s="37"/>
      <c r="Z84" s="37"/>
      <c r="AA84" s="37"/>
    </row>
    <row r="85" spans="1:27" ht="14.25" customHeight="1">
      <c r="A85" s="37"/>
      <c r="B85" s="4"/>
      <c r="C85" s="4"/>
      <c r="D85" s="4"/>
      <c r="E85" s="4"/>
      <c r="F85" s="4"/>
      <c r="G85" s="37"/>
      <c r="H85" s="37"/>
      <c r="I85" s="37"/>
      <c r="J85" s="37"/>
      <c r="K85" s="37"/>
      <c r="L85" s="37"/>
      <c r="M85" s="37"/>
      <c r="N85" s="37"/>
      <c r="O85" s="37"/>
      <c r="P85" s="37"/>
      <c r="Q85" s="37"/>
      <c r="R85" s="37"/>
      <c r="S85" s="37"/>
      <c r="T85" s="37"/>
      <c r="U85" s="37"/>
      <c r="V85" s="37"/>
      <c r="W85" s="37"/>
      <c r="X85" s="37"/>
      <c r="Y85" s="37"/>
      <c r="Z85" s="37"/>
      <c r="AA85" s="37"/>
    </row>
    <row r="86" spans="1:27" ht="14.25" customHeight="1">
      <c r="A86" s="37"/>
      <c r="B86" s="4"/>
      <c r="C86" s="4"/>
      <c r="D86" s="4"/>
      <c r="E86" s="4"/>
      <c r="F86" s="4"/>
      <c r="G86" s="37"/>
      <c r="H86" s="37"/>
      <c r="I86" s="37"/>
      <c r="J86" s="37"/>
      <c r="K86" s="37"/>
      <c r="L86" s="37"/>
      <c r="M86" s="37"/>
      <c r="N86" s="37"/>
      <c r="O86" s="37"/>
      <c r="P86" s="37"/>
      <c r="Q86" s="37"/>
      <c r="R86" s="37"/>
      <c r="S86" s="37"/>
      <c r="T86" s="37"/>
      <c r="U86" s="37"/>
      <c r="V86" s="37"/>
      <c r="W86" s="37"/>
      <c r="X86" s="37"/>
      <c r="Y86" s="37"/>
      <c r="Z86" s="37"/>
      <c r="AA86" s="37"/>
    </row>
    <row r="87" spans="1:27" ht="14.25" customHeight="1">
      <c r="A87" s="37"/>
      <c r="B87" s="4"/>
      <c r="C87" s="4"/>
      <c r="D87" s="4"/>
      <c r="E87" s="4"/>
      <c r="F87" s="4"/>
      <c r="G87" s="37"/>
      <c r="H87" s="37"/>
      <c r="I87" s="37"/>
      <c r="J87" s="37"/>
      <c r="K87" s="37"/>
      <c r="L87" s="37"/>
      <c r="M87" s="37"/>
      <c r="N87" s="37"/>
      <c r="O87" s="37"/>
      <c r="P87" s="37"/>
      <c r="Q87" s="37"/>
      <c r="R87" s="37"/>
      <c r="S87" s="37"/>
      <c r="T87" s="37"/>
      <c r="U87" s="37"/>
      <c r="V87" s="37"/>
      <c r="W87" s="37"/>
      <c r="X87" s="37"/>
      <c r="Y87" s="37"/>
      <c r="Z87" s="37"/>
      <c r="AA87" s="37"/>
    </row>
    <row r="88" spans="1:27" ht="14.25" customHeight="1">
      <c r="A88" s="37"/>
      <c r="B88" s="4"/>
      <c r="C88" s="4"/>
      <c r="D88" s="4"/>
      <c r="E88" s="4"/>
      <c r="F88" s="4"/>
      <c r="G88" s="37"/>
      <c r="H88" s="37"/>
      <c r="I88" s="37"/>
      <c r="J88" s="37"/>
      <c r="K88" s="37"/>
      <c r="L88" s="37"/>
      <c r="M88" s="37"/>
      <c r="N88" s="37"/>
      <c r="O88" s="37"/>
      <c r="P88" s="37"/>
      <c r="Q88" s="37"/>
      <c r="R88" s="37"/>
      <c r="S88" s="37"/>
      <c r="T88" s="37"/>
      <c r="U88" s="37"/>
      <c r="V88" s="37"/>
      <c r="W88" s="37"/>
      <c r="X88" s="37"/>
      <c r="Y88" s="37"/>
      <c r="Z88" s="37"/>
      <c r="AA88" s="37"/>
    </row>
    <row r="89" spans="1:27" ht="14.25" customHeight="1">
      <c r="A89" s="37"/>
      <c r="B89" s="4"/>
      <c r="C89" s="4"/>
      <c r="D89" s="4"/>
      <c r="E89" s="4"/>
      <c r="F89" s="4"/>
      <c r="G89" s="37"/>
      <c r="H89" s="37"/>
      <c r="I89" s="37"/>
      <c r="J89" s="37"/>
      <c r="K89" s="37"/>
      <c r="L89" s="37"/>
      <c r="M89" s="37"/>
      <c r="N89" s="37"/>
      <c r="O89" s="37"/>
      <c r="P89" s="37"/>
      <c r="Q89" s="37"/>
      <c r="R89" s="37"/>
      <c r="S89" s="37"/>
      <c r="T89" s="37"/>
      <c r="U89" s="37"/>
      <c r="V89" s="37"/>
      <c r="W89" s="37"/>
      <c r="X89" s="37"/>
      <c r="Y89" s="37"/>
      <c r="Z89" s="37"/>
      <c r="AA89" s="37"/>
    </row>
    <row r="90" spans="1:27" ht="14.25" customHeight="1">
      <c r="A90" s="37"/>
      <c r="B90" s="4"/>
      <c r="C90" s="4"/>
      <c r="D90" s="4"/>
      <c r="E90" s="4"/>
      <c r="F90" s="4"/>
      <c r="G90" s="37"/>
      <c r="H90" s="37"/>
      <c r="I90" s="37"/>
      <c r="J90" s="37"/>
      <c r="K90" s="37"/>
      <c r="L90" s="37"/>
      <c r="M90" s="37"/>
      <c r="N90" s="37"/>
      <c r="O90" s="37"/>
      <c r="P90" s="37"/>
      <c r="Q90" s="37"/>
      <c r="R90" s="37"/>
      <c r="S90" s="37"/>
      <c r="T90" s="37"/>
      <c r="U90" s="37"/>
      <c r="V90" s="37"/>
      <c r="W90" s="37"/>
      <c r="X90" s="37"/>
      <c r="Y90" s="37"/>
      <c r="Z90" s="37"/>
      <c r="AA90" s="37"/>
    </row>
    <row r="91" spans="1:27" ht="14.25" customHeight="1">
      <c r="A91" s="37"/>
      <c r="B91" s="4"/>
      <c r="C91" s="4"/>
      <c r="D91" s="4"/>
      <c r="E91" s="4"/>
      <c r="F91" s="4"/>
      <c r="G91" s="37"/>
      <c r="H91" s="37"/>
      <c r="I91" s="37"/>
      <c r="J91" s="37"/>
      <c r="K91" s="37"/>
      <c r="L91" s="37"/>
      <c r="M91" s="37"/>
      <c r="N91" s="37"/>
      <c r="O91" s="37"/>
      <c r="P91" s="37"/>
      <c r="Q91" s="37"/>
      <c r="R91" s="37"/>
      <c r="S91" s="37"/>
      <c r="T91" s="37"/>
      <c r="U91" s="37"/>
      <c r="V91" s="37"/>
      <c r="W91" s="37"/>
      <c r="X91" s="37"/>
      <c r="Y91" s="37"/>
      <c r="Z91" s="37"/>
      <c r="AA91" s="37"/>
    </row>
    <row r="92" spans="1:27" ht="14.25" customHeight="1">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row>
    <row r="93" spans="1:27" ht="14.25" customHeight="1">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row>
    <row r="94" spans="1:27" ht="14.25" customHeight="1">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row>
    <row r="95" spans="1:27" ht="14.25" customHeight="1">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row>
    <row r="96" spans="1:27" ht="14.25" customHeight="1">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row>
    <row r="97" spans="1:27" ht="14.25" customHeight="1">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row>
    <row r="98" spans="1:27" ht="14.25" customHeight="1">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row>
    <row r="99" spans="1:27" ht="14.25" customHeight="1">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row>
    <row r="100" spans="1:27" ht="14.25" customHeight="1">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row>
    <row r="101" spans="1:27" ht="14.25" customHeight="1">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row>
    <row r="102" spans="1:27" ht="14.2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row>
    <row r="103" spans="1:27" ht="14.2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row>
    <row r="104" spans="1:27" ht="14.2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row>
    <row r="105" spans="1:27" ht="14.25"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row>
    <row r="106" spans="1:27" ht="14.2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row>
    <row r="107" spans="1:27" ht="14.2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row>
    <row r="108" spans="1:27" ht="14.2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row>
    <row r="109" spans="1:27" ht="14.2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row>
    <row r="110" spans="1:27" ht="14.2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row>
    <row r="111" spans="1:27" ht="14.2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row>
    <row r="112" spans="1:27" ht="14.2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row>
    <row r="113" spans="1:27" ht="14.2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row>
    <row r="114" spans="1:27" ht="14.2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row>
    <row r="115" spans="1:27" ht="14.2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row>
    <row r="116" spans="1:27" ht="14.2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row>
    <row r="117" spans="1:27" ht="14.2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row>
    <row r="118" spans="1:27" ht="14.2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row>
    <row r="119" spans="1:27" ht="14.2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row>
    <row r="120" spans="1:27" ht="14.2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row>
    <row r="121" spans="1:27" ht="14.25" customHeight="1">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row>
    <row r="122" spans="1:27" ht="14.25" customHeight="1">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row>
    <row r="123" spans="1:27" ht="14.25" customHeight="1">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row>
    <row r="124" spans="1:27" ht="14.25" customHeight="1">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row>
    <row r="125" spans="1:27" ht="14.25" customHeight="1">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row>
    <row r="126" spans="1:27" ht="14.25" customHeight="1">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row>
    <row r="127" spans="1:27" ht="14.25" customHeight="1">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row>
    <row r="128" spans="1:27" ht="14.25" customHeight="1">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row>
    <row r="129" spans="1:27" ht="14.2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row>
    <row r="130" spans="1:27" ht="14.25" customHeight="1">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row>
    <row r="131" spans="1:27" ht="14.2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row>
    <row r="132" spans="1:27" ht="14.2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row>
    <row r="133" spans="1:27" ht="14.2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row>
    <row r="134" spans="1:27" ht="14.2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row>
    <row r="135" spans="1:27" ht="14.2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row>
    <row r="136" spans="1:27" ht="14.2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row>
    <row r="137" spans="1:27" ht="14.2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row>
    <row r="138" spans="1:27" ht="14.2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row>
    <row r="139" spans="1:27" ht="14.2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row>
    <row r="140" spans="1:27" ht="14.2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row>
    <row r="141" spans="1:27" ht="14.2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row>
    <row r="142" spans="1:27" ht="14.2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row>
    <row r="143" spans="1:27" ht="14.2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27" ht="14.2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row>
    <row r="145" spans="1:27" ht="14.2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row>
    <row r="146" spans="1:27" ht="14.2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row>
    <row r="147" spans="1:27" ht="14.2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row>
    <row r="148" spans="1:27" ht="14.2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row>
    <row r="149" spans="1:27" ht="14.2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row>
    <row r="150" spans="1:27" ht="14.2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row>
    <row r="151" spans="1:27" ht="14.2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row>
    <row r="152" spans="1:27" ht="14.2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row>
    <row r="153" spans="1:27" ht="14.2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row>
    <row r="154" spans="1:27" ht="14.2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row>
    <row r="155" spans="1:27" ht="14.2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row>
    <row r="156" spans="1:27" ht="14.2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row>
    <row r="157" spans="1:27" ht="14.2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row>
    <row r="158" spans="1:27" ht="14.2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row>
    <row r="159" spans="1:27" ht="14.2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row>
    <row r="160" spans="1:27" ht="14.2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row>
    <row r="161" spans="1:27" ht="14.2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row>
    <row r="162" spans="1:27" ht="14.2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row>
    <row r="163" spans="1:27" ht="14.2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row>
    <row r="164" spans="1:27" ht="14.2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row>
    <row r="165" spans="1:27" ht="14.2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row>
    <row r="166" spans="1:27" ht="14.2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row>
    <row r="167" spans="1:27" ht="14.2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row>
    <row r="168" spans="1:27" ht="14.2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row>
    <row r="169" spans="1:27" ht="14.2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row>
    <row r="170" spans="1:27" ht="14.2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row>
    <row r="171" spans="1:27" ht="14.2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row>
    <row r="172" spans="1:27" ht="14.2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row>
    <row r="173" spans="1:27" ht="14.2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row>
    <row r="174" spans="1:27" ht="14.2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row>
    <row r="175" spans="1:27" ht="14.2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row>
    <row r="176" spans="1:27" ht="14.2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row>
    <row r="177" spans="1:27" ht="14.2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row>
    <row r="178" spans="1:27" ht="14.2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row>
    <row r="179" spans="1:27" ht="14.2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row>
    <row r="180" spans="1:27" ht="14.2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row>
    <row r="181" spans="1:27" ht="14.2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row>
    <row r="182" spans="1:27" ht="14.2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row>
    <row r="183" spans="1:27" ht="14.2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row>
    <row r="184" spans="1:27" ht="14.2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row>
    <row r="185" spans="1:27" ht="14.2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row>
    <row r="186" spans="1:27" ht="14.2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row>
    <row r="187" spans="1:27" ht="14.2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row>
    <row r="188" spans="1:27" ht="14.2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row>
    <row r="189" spans="1:27" ht="14.2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row>
    <row r="190" spans="1:27" ht="14.2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row>
    <row r="191" spans="1:27" ht="14.2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row>
    <row r="192" spans="1:27" ht="14.2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row>
    <row r="193" spans="1:27" ht="14.25" customHeigh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row>
    <row r="194" spans="1:27" ht="14.25" customHeigh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row>
    <row r="195" spans="1:27" ht="14.25" customHeigh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row>
    <row r="196" spans="1:27" ht="14.25" customHeigh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row>
    <row r="197" spans="1:27" ht="14.25" customHeigh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row>
    <row r="198" spans="1:27" ht="14.2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row>
    <row r="199" spans="1:27" ht="14.2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row>
    <row r="200" spans="1:27" ht="14.2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row>
    <row r="201" spans="1:27" ht="14.2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row>
    <row r="202" spans="1:27" ht="14.2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row>
    <row r="203" spans="1:27" ht="14.2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row>
    <row r="204" spans="1:27" ht="14.2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row>
    <row r="205" spans="1:27" ht="14.2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row>
    <row r="206" spans="1:27" ht="14.2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row>
    <row r="207" spans="1:27" ht="14.2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row>
    <row r="208" spans="1:27" ht="14.2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row>
    <row r="209" spans="1:27" ht="14.2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row>
    <row r="210" spans="1:27" ht="14.2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row>
    <row r="211" spans="1:27" ht="14.2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row>
    <row r="212" spans="1:27" ht="14.2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row>
    <row r="213" spans="1:27" ht="14.2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row>
    <row r="214" spans="1:27" ht="14.2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row>
    <row r="215" spans="1:27" ht="14.2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row>
    <row r="216" spans="1:27" ht="14.2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row>
    <row r="217" spans="1:27" ht="14.2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row>
    <row r="218" spans="1:27" ht="14.2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row>
    <row r="219" spans="1:27" ht="14.2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row>
    <row r="220" spans="1:27" ht="14.2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row>
    <row r="221" spans="1:27" ht="14.2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row>
    <row r="222" spans="1:27" ht="14.2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row>
    <row r="223" spans="1:27" ht="14.2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row>
    <row r="224" spans="1:27" ht="14.2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row>
    <row r="225" spans="1:27" ht="14.2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row>
    <row r="226" spans="1:27" ht="14.2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row>
    <row r="227" spans="1:27" ht="14.2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row>
    <row r="228" spans="1:27" ht="14.2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row>
    <row r="229" spans="1:27" ht="14.2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row>
    <row r="230" spans="1:27" ht="14.2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row>
    <row r="231" spans="1:27" ht="14.2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row>
    <row r="232" spans="1:27" ht="14.2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row>
    <row r="233" spans="1:27" ht="14.2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row>
    <row r="234" spans="1:27" ht="14.2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row>
    <row r="235" spans="1:27" ht="14.2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row>
    <row r="236" spans="1:27" ht="14.2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row>
    <row r="237" spans="1:27" ht="14.2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row>
    <row r="238" spans="1:27" ht="14.2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row>
    <row r="239" spans="1:27" ht="14.2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row>
    <row r="240" spans="1:27" ht="14.2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row>
    <row r="241" spans="1:27" ht="14.2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row>
    <row r="242" spans="1:27" ht="14.2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row>
    <row r="243" spans="1:27" ht="14.2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row>
    <row r="244" spans="1:27" ht="14.2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row>
    <row r="245" spans="1:27" ht="14.2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row>
    <row r="246" spans="1:27" ht="14.2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row>
    <row r="247" spans="1:27" ht="14.2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row>
    <row r="248" spans="1:27" ht="14.2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row>
    <row r="249" spans="1:27" ht="14.2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row>
    <row r="250" spans="1:27" ht="14.2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row>
    <row r="251" spans="1:27" ht="14.2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row>
    <row r="252" spans="1:27" ht="14.2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row>
    <row r="253" spans="1:27" ht="14.2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row>
    <row r="254" spans="1:27" ht="14.2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row>
    <row r="255" spans="1:27" ht="14.2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row>
    <row r="256" spans="1:27" ht="14.2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row>
    <row r="257" spans="1:27" ht="14.2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row>
    <row r="258" spans="1:27" ht="14.2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row>
    <row r="259" spans="1:27" ht="14.2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row>
    <row r="260" spans="1:27" ht="14.2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row>
    <row r="261" spans="1:27" ht="14.2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row>
    <row r="262" spans="1:27" ht="14.2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row>
    <row r="263" spans="1:27" ht="14.2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row>
    <row r="264" spans="1:27" ht="14.2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row>
    <row r="265" spans="1:27" ht="14.2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row>
    <row r="266" spans="1:27" ht="14.2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row>
    <row r="267" spans="1:27" ht="14.2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row>
    <row r="268" spans="1:27" ht="14.2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row>
    <row r="269" spans="1:27" ht="14.2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row>
    <row r="270" spans="1:27" ht="14.2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row>
    <row r="271" spans="1:27" ht="14.2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row>
    <row r="272" spans="1:27" ht="14.2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row>
    <row r="273" spans="1:27" ht="14.2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row>
    <row r="274" spans="1:27" ht="14.2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row>
    <row r="275" spans="1:27" ht="14.2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row>
    <row r="276" spans="1:27" ht="14.2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row>
    <row r="277" spans="1:27" ht="14.2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row>
    <row r="278" spans="1:27" ht="14.2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row>
    <row r="279" spans="1:27" ht="14.2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row>
    <row r="280" spans="1:27" ht="14.2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row>
    <row r="281" spans="1:27" ht="14.2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row>
    <row r="282" spans="1:27" ht="14.2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row>
    <row r="283" spans="1:27" ht="14.2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row>
    <row r="284" spans="1:27" ht="14.2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row>
    <row r="285" spans="1:27" ht="14.2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row>
    <row r="286" spans="1:27" ht="14.2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row>
    <row r="287" spans="1:27" ht="14.2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row>
    <row r="288" spans="1:27" ht="14.2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row>
    <row r="289" spans="1:27" ht="14.2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row>
    <row r="290" spans="1:27" ht="14.2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row>
    <row r="291" spans="1:27" ht="14.2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row>
    <row r="292" spans="1:27" ht="14.2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row>
    <row r="293" spans="1:27" ht="14.2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row>
    <row r="294" spans="1:27" ht="14.2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row>
    <row r="295" spans="1:27" ht="14.2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row>
    <row r="296" spans="1:27" ht="14.2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row>
    <row r="297" spans="1:27" ht="14.2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row>
    <row r="298" spans="1:27" ht="14.2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row>
    <row r="299" spans="1:27" ht="14.2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row>
    <row r="300" spans="1:27" ht="14.2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row>
    <row r="301" spans="1:27" ht="14.2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row>
    <row r="302" spans="1:27" ht="14.2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row>
    <row r="303" spans="1:27" ht="14.2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row>
    <row r="304" spans="1:27" ht="14.2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row>
    <row r="305" spans="1:27" ht="14.2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row>
    <row r="306" spans="1:27" ht="14.2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row>
    <row r="307" spans="1:27" ht="14.2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row>
    <row r="308" spans="1:27" ht="14.2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row>
    <row r="309" spans="1:27" ht="14.2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row>
    <row r="310" spans="1:27" ht="14.2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row>
    <row r="311" spans="1:27" ht="14.2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row>
    <row r="312" spans="1:27" ht="14.2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row>
    <row r="313" spans="1:27" ht="14.2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row>
    <row r="314" spans="1:27" ht="14.2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row>
    <row r="315" spans="1:27" ht="14.2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row>
    <row r="316" spans="1:27" ht="14.2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row>
    <row r="317" spans="1:27" ht="14.2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row>
    <row r="318" spans="1:27" ht="14.2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row>
    <row r="319" spans="1:27" ht="14.2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row>
    <row r="320" spans="1:27" ht="14.2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row>
    <row r="321" spans="1:27" ht="14.2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row>
    <row r="322" spans="1:27" ht="14.2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row>
    <row r="323" spans="1:27" ht="14.2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row>
    <row r="324" spans="1:27" ht="14.2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row>
    <row r="325" spans="1:27" ht="14.2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row>
    <row r="326" spans="1:27" ht="14.2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row>
    <row r="327" spans="1:27" ht="14.2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row>
    <row r="328" spans="1:27" ht="14.2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row>
    <row r="329" spans="1:27" ht="14.2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row>
    <row r="330" spans="1:27" ht="14.2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row>
    <row r="331" spans="1:27" ht="14.2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row>
    <row r="332" spans="1:27" ht="14.2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row>
    <row r="333" spans="1:27" ht="14.2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row>
    <row r="334" spans="1:27" ht="14.2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row>
    <row r="335" spans="1:27" ht="14.2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row>
    <row r="336" spans="1:27" ht="14.2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row>
    <row r="337" spans="1:27" ht="14.2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row>
    <row r="338" spans="1:27" ht="14.2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row>
    <row r="339" spans="1:27" ht="14.2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row>
    <row r="340" spans="1:27" ht="14.2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row>
    <row r="341" spans="1:27" ht="14.2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row>
    <row r="342" spans="1:27" ht="14.2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row>
    <row r="343" spans="1:27" ht="14.2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row>
    <row r="344" spans="1:27" ht="14.2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row>
    <row r="345" spans="1:27" ht="14.2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row>
    <row r="346" spans="1:27" ht="14.2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row>
    <row r="347" spans="1:27" ht="14.2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row>
    <row r="348" spans="1:27" ht="14.2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row>
    <row r="349" spans="1:27" ht="14.2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row>
    <row r="350" spans="1:27" ht="14.2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row>
    <row r="351" spans="1:27" ht="14.2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row>
    <row r="352" spans="1:27" ht="14.2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row>
    <row r="353" spans="1:27" ht="14.2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row>
    <row r="354" spans="1:27" ht="14.2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row>
    <row r="355" spans="1:27" ht="14.2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row>
    <row r="356" spans="1:27" ht="14.2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row>
    <row r="357" spans="1:27" ht="14.2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row>
    <row r="358" spans="1:27" ht="14.2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row>
    <row r="359" spans="1:27" ht="14.2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row>
    <row r="360" spans="1:27" ht="14.2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row>
    <row r="361" spans="1:27" ht="14.2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row>
    <row r="362" spans="1:27" ht="14.2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row>
    <row r="363" spans="1:27" ht="14.2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row>
    <row r="364" spans="1:27" ht="14.2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row>
    <row r="365" spans="1:27" ht="14.2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row>
    <row r="366" spans="1:27" ht="14.2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row>
    <row r="367" spans="1:27" ht="14.2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row>
    <row r="368" spans="1:27" ht="14.2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row>
    <row r="369" spans="1:27" ht="14.2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row>
    <row r="370" spans="1:27" ht="14.2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row>
    <row r="371" spans="1:27" ht="14.2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row>
    <row r="372" spans="1:27" ht="14.2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row>
    <row r="373" spans="1:27" ht="14.2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row>
    <row r="374" spans="1:27" ht="14.2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row>
    <row r="375" spans="1:27" ht="14.2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row>
    <row r="376" spans="1:27" ht="14.2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row>
    <row r="377" spans="1:27" ht="14.2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row>
    <row r="378" spans="1:27" ht="14.2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row>
    <row r="379" spans="1:27" ht="14.2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row>
    <row r="380" spans="1:27" ht="14.2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row>
    <row r="381" spans="1:27" ht="14.2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row>
    <row r="382" spans="1:27" ht="14.2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row>
    <row r="383" spans="1:27" ht="14.2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row>
    <row r="384" spans="1:27" ht="14.2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row>
    <row r="385" spans="1:27" ht="14.2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row>
    <row r="386" spans="1:27" ht="14.2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row>
    <row r="387" spans="1:27" ht="14.2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row>
    <row r="388" spans="1:27" ht="14.2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row>
    <row r="389" spans="1:27" ht="14.2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row>
    <row r="390" spans="1:27" ht="14.2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row>
    <row r="391" spans="1:27" ht="14.2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row>
    <row r="392" spans="1:27" ht="14.2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row>
    <row r="393" spans="1:27" ht="14.2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row>
    <row r="394" spans="1:27" ht="14.2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row>
    <row r="395" spans="1:27" ht="14.2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row>
    <row r="396" spans="1:27" ht="14.2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row>
    <row r="397" spans="1:27" ht="14.2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row>
    <row r="398" spans="1:27" ht="14.2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row>
    <row r="399" spans="1:27" ht="14.2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row>
    <row r="400" spans="1:27" ht="14.2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row>
    <row r="401" spans="1:27" ht="14.2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row>
    <row r="402" spans="1:27" ht="14.2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row>
    <row r="403" spans="1:27" ht="14.2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row>
    <row r="404" spans="1:27" ht="14.2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row>
    <row r="405" spans="1:27" ht="14.2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row>
    <row r="406" spans="1:27" ht="14.2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row>
    <row r="407" spans="1:27" ht="14.2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row>
    <row r="408" spans="1:27" ht="14.2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row>
    <row r="409" spans="1:27" ht="14.2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row>
    <row r="410" spans="1:27" ht="14.2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row>
    <row r="411" spans="1:27" ht="14.2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row>
    <row r="412" spans="1:27" ht="14.2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row>
    <row r="413" spans="1:27" ht="14.2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row>
    <row r="414" spans="1:27" ht="14.2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row>
    <row r="415" spans="1:27" ht="14.2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row>
    <row r="416" spans="1:27" ht="14.2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row>
    <row r="417" spans="1:27" ht="14.2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row>
    <row r="418" spans="1:27" ht="14.2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row>
    <row r="419" spans="1:27" ht="14.2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row>
    <row r="420" spans="1:27" ht="14.2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row>
    <row r="421" spans="1:27" ht="14.2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row>
    <row r="422" spans="1:27" ht="14.2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row>
    <row r="423" spans="1:27" ht="14.2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row>
    <row r="424" spans="1:27" ht="14.2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row>
    <row r="425" spans="1:27" ht="14.2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row>
    <row r="426" spans="1:27" ht="14.2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row>
    <row r="427" spans="1:27" ht="14.2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row>
    <row r="428" spans="1:27" ht="14.2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row>
    <row r="429" spans="1:27" ht="14.2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row>
    <row r="430" spans="1:27" ht="14.2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row>
    <row r="431" spans="1:27" ht="14.2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row>
    <row r="432" spans="1:27" ht="14.2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row>
    <row r="433" spans="1:27" ht="14.2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row>
    <row r="434" spans="1:27" ht="14.2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row>
    <row r="435" spans="1:27" ht="14.2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row>
    <row r="436" spans="1:27" ht="14.2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row>
    <row r="437" spans="1:27" ht="14.2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row>
    <row r="438" spans="1:27" ht="14.2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row>
    <row r="439" spans="1:27" ht="14.2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row>
    <row r="440" spans="1:27" ht="14.2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row>
    <row r="441" spans="1:27" ht="14.2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row>
    <row r="442" spans="1:27" ht="14.2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row>
    <row r="443" spans="1:27" ht="14.2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row>
    <row r="444" spans="1:27" ht="14.2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row>
    <row r="445" spans="1:27" ht="14.2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row>
    <row r="446" spans="1:27" ht="14.2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row>
    <row r="447" spans="1:27" ht="14.2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row>
    <row r="448" spans="1:27" ht="14.2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row>
    <row r="449" spans="1:27" ht="14.2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row>
    <row r="450" spans="1:27" ht="14.2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row>
    <row r="451" spans="1:27" ht="14.2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row>
    <row r="452" spans="1:27" ht="14.2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row>
    <row r="453" spans="1:27" ht="14.2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row>
    <row r="454" spans="1:27" ht="14.2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row>
    <row r="455" spans="1:27" ht="14.2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row>
    <row r="456" spans="1:27" ht="14.2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row>
    <row r="457" spans="1:27" ht="14.2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row>
    <row r="458" spans="1:27" ht="14.2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row>
    <row r="459" spans="1:27" ht="14.2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row>
    <row r="460" spans="1:27" ht="14.2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row>
    <row r="461" spans="1:27" ht="14.2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row>
    <row r="462" spans="1:27" ht="14.2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row>
    <row r="463" spans="1:27" ht="14.2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row>
    <row r="464" spans="1:27" ht="14.2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row>
    <row r="465" spans="1:27" ht="14.2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row>
    <row r="466" spans="1:27" ht="14.2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row>
    <row r="467" spans="1:27" ht="14.2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row>
    <row r="468" spans="1:27" ht="14.2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row>
    <row r="469" spans="1:27" ht="14.2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row>
    <row r="470" spans="1:27" ht="14.2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row>
    <row r="471" spans="1:27" ht="14.2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row>
    <row r="472" spans="1:27" ht="14.2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row>
    <row r="473" spans="1:27" ht="14.2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row>
    <row r="474" spans="1:27" ht="14.2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row>
    <row r="475" spans="1:27" ht="14.2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row>
    <row r="476" spans="1:27" ht="14.2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row>
    <row r="477" spans="1:27" ht="14.2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row>
    <row r="478" spans="1:27" ht="14.2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row>
    <row r="479" spans="1:27" ht="14.2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row>
    <row r="480" spans="1:27" ht="14.2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row>
    <row r="481" spans="1:27" ht="14.2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row>
    <row r="482" spans="1:27" ht="14.2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row>
    <row r="483" spans="1:27" ht="14.2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row>
    <row r="484" spans="1:27" ht="14.2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row>
    <row r="485" spans="1:27" ht="14.2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row>
    <row r="486" spans="1:27" ht="14.2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row>
    <row r="487" spans="1:27" ht="14.2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row>
    <row r="488" spans="1:27" ht="14.2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row>
    <row r="489" spans="1:27" ht="14.2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row>
    <row r="490" spans="1:27" ht="14.2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row>
    <row r="491" spans="1:27" ht="14.2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row>
    <row r="492" spans="1:27" ht="14.2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row>
    <row r="493" spans="1:27" ht="14.2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row>
    <row r="494" spans="1:27" ht="14.2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row>
    <row r="495" spans="1:27" ht="14.2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row>
    <row r="496" spans="1:27" ht="14.2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row>
    <row r="497" spans="1:27" ht="14.2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row>
    <row r="498" spans="1:27" ht="14.2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row>
    <row r="499" spans="1:27" ht="14.2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row>
    <row r="500" spans="1:27" ht="14.2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row>
    <row r="501" spans="1:27" ht="14.2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row>
    <row r="502" spans="1:27" ht="14.2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row>
    <row r="503" spans="1:27" ht="14.2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row>
    <row r="504" spans="1:27" ht="14.2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row>
    <row r="505" spans="1:27" ht="14.2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row>
    <row r="506" spans="1:27" ht="14.2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row>
    <row r="507" spans="1:27" ht="14.2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row>
    <row r="508" spans="1:27" ht="14.2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row>
    <row r="509" spans="1:27" ht="14.2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row>
    <row r="510" spans="1:27" ht="14.2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row>
    <row r="511" spans="1:27" ht="14.2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row>
    <row r="512" spans="1:27" ht="14.2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row>
    <row r="513" spans="1:27" ht="14.2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row>
    <row r="514" spans="1:27" ht="14.2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row>
    <row r="515" spans="1:27" ht="14.2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row>
    <row r="516" spans="1:27" ht="14.2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row>
    <row r="517" spans="1:27" ht="14.2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row>
    <row r="518" spans="1:27" ht="14.2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row>
    <row r="519" spans="1:27" ht="14.2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row>
    <row r="520" spans="1:27" ht="14.2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row>
    <row r="521" spans="1:27" ht="14.2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row>
    <row r="522" spans="1:27" ht="14.2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row>
    <row r="523" spans="1:27" ht="14.2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row>
    <row r="524" spans="1:27" ht="14.2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row>
    <row r="525" spans="1:27" ht="14.2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row>
    <row r="526" spans="1:27" ht="14.2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row>
    <row r="527" spans="1:27" ht="14.2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row>
    <row r="528" spans="1:27" ht="14.2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row>
    <row r="529" spans="1:27" ht="14.2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row>
    <row r="530" spans="1:27" ht="14.2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row>
    <row r="531" spans="1:27" ht="14.2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row>
    <row r="532" spans="1:27" ht="14.2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row>
    <row r="533" spans="1:27" ht="14.2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row>
    <row r="534" spans="1:27" ht="14.2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row>
    <row r="535" spans="1:27" ht="14.2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row>
    <row r="536" spans="1:27" ht="14.2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row>
    <row r="537" spans="1:27" ht="14.2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row>
    <row r="538" spans="1:27" ht="14.2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row>
    <row r="539" spans="1:27" ht="14.2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row>
    <row r="540" spans="1:27" ht="14.2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row>
    <row r="541" spans="1:27" ht="14.2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row>
    <row r="542" spans="1:27" ht="14.2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row>
    <row r="543" spans="1:27" ht="14.2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row>
    <row r="544" spans="1:27" ht="14.2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row>
    <row r="545" spans="1:27" ht="14.2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row>
    <row r="546" spans="1:27" ht="14.2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row>
    <row r="547" spans="1:27" ht="14.2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row>
    <row r="548" spans="1:27" ht="14.2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row>
    <row r="549" spans="1:27" ht="14.2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row>
    <row r="550" spans="1:27" ht="14.2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row>
    <row r="551" spans="1:27" ht="14.2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row>
    <row r="552" spans="1:27" ht="14.2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row>
    <row r="553" spans="1:27" ht="14.2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row>
    <row r="554" spans="1:27" ht="14.2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row>
    <row r="555" spans="1:27" ht="14.2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row>
    <row r="556" spans="1:27" ht="14.2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row>
    <row r="557" spans="1:27" ht="14.2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row>
    <row r="558" spans="1:27" ht="14.2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row>
    <row r="559" spans="1:27" ht="14.2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row>
    <row r="560" spans="1:27" ht="14.2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row>
    <row r="561" spans="1:27" ht="14.2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row>
    <row r="562" spans="1:27" ht="14.2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row>
    <row r="563" spans="1:27" ht="14.2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row>
    <row r="564" spans="1:27" ht="14.2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row>
    <row r="565" spans="1:27" ht="14.2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row>
    <row r="566" spans="1:27" ht="14.2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row>
    <row r="567" spans="1:27" ht="14.2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row>
    <row r="568" spans="1:27" ht="14.2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row>
    <row r="569" spans="1:27" ht="14.2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row>
    <row r="570" spans="1:27" ht="14.2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row>
    <row r="571" spans="1:27" ht="14.2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row>
    <row r="572" spans="1:27" ht="14.2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row>
    <row r="573" spans="1:27" ht="14.2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row>
    <row r="574" spans="1:27" ht="14.2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row>
    <row r="575" spans="1:27" ht="14.2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row>
    <row r="576" spans="1:27" ht="14.2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row>
    <row r="577" spans="1:27" ht="14.2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row>
    <row r="578" spans="1:27" ht="14.2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row>
    <row r="579" spans="1:27" ht="14.2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row>
    <row r="580" spans="1:27" ht="14.2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row>
    <row r="581" spans="1:27" ht="14.2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row>
    <row r="582" spans="1:27" ht="14.2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row>
    <row r="583" spans="1:27" ht="14.2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row>
    <row r="584" spans="1:27" ht="14.2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row>
    <row r="585" spans="1:27" ht="14.2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row>
    <row r="586" spans="1:27" ht="14.2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row>
    <row r="587" spans="1:27" ht="14.2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row>
    <row r="588" spans="1:27" ht="14.2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row>
    <row r="589" spans="1:27" ht="14.2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row>
    <row r="590" spans="1:27" ht="14.2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row>
    <row r="591" spans="1:27" ht="14.2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row>
    <row r="592" spans="1:27" ht="14.2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row>
    <row r="593" spans="1:27" ht="14.2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row>
    <row r="594" spans="1:27" ht="14.2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row>
    <row r="595" spans="1:27" ht="14.2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row>
    <row r="596" spans="1:27" ht="14.2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row>
    <row r="597" spans="1:27" ht="14.2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row>
    <row r="598" spans="1:27" ht="14.2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row>
    <row r="599" spans="1:27" ht="14.2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row>
    <row r="600" spans="1:27" ht="14.2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row>
    <row r="601" spans="1:27" ht="14.2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row>
    <row r="602" spans="1:27" ht="14.2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row>
    <row r="603" spans="1:27" ht="14.2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row>
    <row r="604" spans="1:27" ht="14.2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row>
    <row r="605" spans="1:27" ht="14.2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row>
    <row r="606" spans="1:27" ht="14.2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row>
    <row r="607" spans="1:27" ht="14.2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row>
    <row r="608" spans="1:27" ht="14.2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row>
    <row r="609" spans="1:27" ht="14.2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row>
    <row r="610" spans="1:27" ht="14.2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row>
    <row r="611" spans="1:27" ht="14.2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row>
    <row r="612" spans="1:27" ht="14.2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row>
    <row r="613" spans="1:27" ht="14.2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row>
    <row r="614" spans="1:27" ht="14.2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row>
    <row r="615" spans="1:27" ht="14.2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row>
    <row r="616" spans="1:27" ht="14.2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row>
    <row r="617" spans="1:27" ht="14.2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row>
    <row r="618" spans="1:27" ht="14.2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row>
    <row r="619" spans="1:27" ht="14.2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row>
    <row r="620" spans="1:27" ht="14.2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row>
    <row r="621" spans="1:27" ht="14.2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row>
    <row r="622" spans="1:27" ht="14.2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row>
    <row r="623" spans="1:27" ht="14.2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row>
    <row r="624" spans="1:27" ht="14.2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row>
    <row r="625" spans="1:27" ht="14.2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row>
    <row r="626" spans="1:27" ht="14.2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row>
    <row r="627" spans="1:27" ht="14.2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row>
    <row r="628" spans="1:27" ht="14.2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row>
    <row r="629" spans="1:27" ht="14.2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row>
    <row r="630" spans="1:27" ht="14.2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row>
    <row r="631" spans="1:27" ht="14.2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row>
    <row r="632" spans="1:27" ht="14.2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row>
    <row r="633" spans="1:27" ht="14.2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row>
    <row r="634" spans="1:27" ht="14.2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row>
    <row r="635" spans="1:27" ht="14.2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row>
    <row r="636" spans="1:27" ht="14.2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row>
    <row r="637" spans="1:27" ht="14.2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row>
    <row r="638" spans="1:27" ht="14.2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row>
    <row r="639" spans="1:27" ht="14.2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row>
    <row r="640" spans="1:27" ht="14.2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row>
    <row r="641" spans="1:27" ht="14.2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row>
    <row r="642" spans="1:27" ht="14.2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row>
    <row r="643" spans="1:27" ht="14.2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row>
    <row r="644" spans="1:27" ht="14.2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row>
    <row r="645" spans="1:27" ht="14.2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row>
    <row r="646" spans="1:27" ht="14.2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row>
    <row r="647" spans="1:27" ht="14.2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row>
    <row r="648" spans="1:27" ht="14.2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row>
    <row r="649" spans="1:27" ht="14.2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row>
    <row r="650" spans="1:27" ht="14.2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row>
    <row r="651" spans="1:27" ht="14.2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row>
    <row r="652" spans="1:27" ht="14.2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row>
    <row r="653" spans="1:27" ht="14.2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row>
    <row r="654" spans="1:27" ht="14.2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row>
    <row r="655" spans="1:27" ht="14.2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row>
    <row r="656" spans="1:27" ht="14.2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row>
    <row r="657" spans="1:27" ht="14.2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row>
    <row r="658" spans="1:27" ht="14.2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row>
    <row r="659" spans="1:27" ht="14.2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row>
    <row r="660" spans="1:27" ht="14.2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row>
    <row r="661" spans="1:27" ht="14.2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row>
    <row r="662" spans="1:27" ht="14.2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row>
    <row r="663" spans="1:27" ht="14.2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row>
    <row r="664" spans="1:27" ht="14.2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row>
    <row r="665" spans="1:27" ht="14.2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row>
    <row r="666" spans="1:27" ht="14.2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row>
    <row r="667" spans="1:27" ht="14.2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row>
    <row r="668" spans="1:27" ht="14.2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row>
    <row r="669" spans="1:27" ht="14.2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row>
    <row r="670" spans="1:27" ht="14.2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row>
    <row r="671" spans="1:27" ht="14.2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row>
    <row r="672" spans="1:27" ht="14.2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row>
    <row r="673" spans="1:27" ht="14.2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row>
    <row r="674" spans="1:27" ht="14.2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row>
    <row r="675" spans="1:27" ht="14.2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row>
    <row r="676" spans="1:27" ht="14.2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row>
    <row r="677" spans="1:27" ht="14.2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row>
    <row r="678" spans="1:27" ht="14.2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row>
    <row r="679" spans="1:27" ht="14.2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row>
    <row r="680" spans="1:27" ht="14.2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row>
    <row r="681" spans="1:27" ht="14.2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row>
    <row r="682" spans="1:27" ht="14.2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row>
    <row r="683" spans="1:27" ht="14.2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row>
    <row r="684" spans="1:27" ht="14.2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row>
    <row r="685" spans="1:27" ht="14.2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row>
    <row r="686" spans="1:27" ht="14.2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row>
    <row r="687" spans="1:27" ht="14.2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row>
    <row r="688" spans="1:27" ht="14.2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row>
    <row r="689" spans="1:27" ht="14.2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row>
    <row r="690" spans="1:27" ht="14.2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row>
    <row r="691" spans="1:27" ht="14.2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row>
    <row r="692" spans="1:27" ht="14.2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row>
    <row r="693" spans="1:27" ht="14.2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row>
    <row r="694" spans="1:27" ht="14.2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row>
    <row r="695" spans="1:27" ht="14.2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row>
    <row r="696" spans="1:27" ht="14.2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row>
    <row r="697" spans="1:27" ht="14.2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row>
    <row r="698" spans="1:27" ht="14.2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row>
    <row r="699" spans="1:27" ht="14.2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row>
    <row r="700" spans="1:27" ht="14.2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row>
    <row r="701" spans="1:27" ht="14.2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row>
    <row r="702" spans="1:27" ht="14.2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row>
    <row r="703" spans="1:27" ht="14.2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row>
    <row r="704" spans="1:27" ht="14.2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row>
    <row r="705" spans="1:27" ht="14.2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row>
    <row r="706" spans="1:27" ht="14.2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row>
    <row r="707" spans="1:27" ht="14.2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row>
    <row r="708" spans="1:27" ht="14.2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row>
    <row r="709" spans="1:27" ht="14.2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row>
    <row r="710" spans="1:27" ht="14.2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row>
    <row r="711" spans="1:27" ht="14.2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row>
    <row r="712" spans="1:27" ht="14.2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row>
    <row r="713" spans="1:27" ht="14.2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row>
    <row r="714" spans="1:27" ht="14.2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row>
    <row r="715" spans="1:27" ht="14.2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row>
    <row r="716" spans="1:27" ht="14.2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row>
    <row r="717" spans="1:27" ht="14.2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row>
    <row r="718" spans="1:27" ht="14.2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row>
    <row r="719" spans="1:27" ht="14.2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row>
    <row r="720" spans="1:27" ht="14.2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row>
    <row r="721" spans="1:27" ht="14.2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row>
    <row r="722" spans="1:27" ht="14.2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row>
    <row r="723" spans="1:27" ht="14.2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row>
    <row r="724" spans="1:27" ht="14.2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row>
    <row r="725" spans="1:27" ht="14.2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row>
    <row r="726" spans="1:27" ht="14.2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row>
    <row r="727" spans="1:27" ht="14.2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row>
    <row r="728" spans="1:27" ht="14.2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row>
    <row r="729" spans="1:27" ht="14.2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row>
    <row r="730" spans="1:27" ht="14.2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row>
    <row r="731" spans="1:27" ht="14.2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row>
    <row r="732" spans="1:27" ht="14.2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row>
    <row r="733" spans="1:27" ht="14.2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row>
    <row r="734" spans="1:27" ht="14.2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row>
    <row r="735" spans="1:27" ht="14.2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row>
    <row r="736" spans="1:27" ht="14.2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row>
    <row r="737" spans="1:27" ht="14.2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row>
    <row r="738" spans="1:27" ht="14.2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row>
    <row r="739" spans="1:27" ht="14.2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row>
    <row r="740" spans="1:27" ht="14.2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row>
    <row r="741" spans="1:27" ht="14.2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row>
    <row r="742" spans="1:27" ht="14.2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row>
    <row r="743" spans="1:27" ht="14.2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row>
    <row r="744" spans="1:27" ht="14.2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row>
    <row r="745" spans="1:27" ht="14.2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row>
    <row r="746" spans="1:27" ht="14.2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row>
    <row r="747" spans="1:27" ht="14.2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row>
    <row r="748" spans="1:27" ht="14.2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row>
    <row r="749" spans="1:27" ht="14.2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row>
    <row r="750" spans="1:27" ht="14.2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row>
    <row r="751" spans="1:27" ht="14.2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row>
    <row r="752" spans="1:27" ht="14.2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row>
    <row r="753" spans="1:27" ht="14.2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row>
    <row r="754" spans="1:27" ht="14.2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row>
    <row r="755" spans="1:27" ht="14.2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row>
    <row r="756" spans="1:27" ht="14.2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row>
    <row r="757" spans="1:27" ht="14.2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row>
    <row r="758" spans="1:27" ht="14.2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row>
    <row r="759" spans="1:27" ht="14.2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row>
    <row r="760" spans="1:27" ht="14.2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row>
    <row r="761" spans="1:27" ht="14.2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row>
    <row r="762" spans="1:27" ht="14.2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row>
    <row r="763" spans="1:27" ht="14.2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row>
    <row r="764" spans="1:27" ht="14.2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row>
    <row r="765" spans="1:27" ht="14.2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row>
    <row r="766" spans="1:27" ht="14.2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row>
    <row r="767" spans="1:27" ht="14.2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row>
    <row r="768" spans="1:27" ht="14.2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row>
    <row r="769" spans="1:27" ht="14.2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row>
    <row r="770" spans="1:27" ht="14.2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row>
    <row r="771" spans="1:27" ht="14.2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row>
    <row r="772" spans="1:27" ht="14.2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row>
    <row r="773" spans="1:27" ht="14.2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row>
    <row r="774" spans="1:27" ht="14.2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row>
    <row r="775" spans="1:27" ht="14.2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row>
    <row r="776" spans="1:27" ht="14.2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row>
    <row r="777" spans="1:27" ht="14.2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row>
    <row r="778" spans="1:27" ht="14.2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row>
    <row r="779" spans="1:27" ht="14.2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row>
    <row r="780" spans="1:27" ht="14.2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row>
    <row r="781" spans="1:27" ht="14.2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row>
    <row r="782" spans="1:27" ht="14.2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row>
    <row r="783" spans="1:27" ht="14.2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row>
    <row r="784" spans="1:27" ht="14.2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row>
    <row r="785" spans="1:27" ht="14.2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row>
    <row r="786" spans="1:27" ht="14.2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row>
    <row r="787" spans="1:27" ht="14.2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row>
    <row r="788" spans="1:27" ht="14.2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row>
    <row r="789" spans="1:27" ht="14.2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row>
    <row r="790" spans="1:27" ht="14.2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row>
    <row r="791" spans="1:27" ht="14.2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row>
    <row r="792" spans="1:27" ht="14.2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row>
    <row r="793" spans="1:27" ht="14.2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row>
    <row r="794" spans="1:27" ht="14.2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row>
    <row r="795" spans="1:27" ht="14.2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row>
    <row r="796" spans="1:27" ht="14.2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row>
    <row r="797" spans="1:27" ht="14.2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row>
    <row r="798" spans="1:27" ht="14.2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row>
    <row r="799" spans="1:27" ht="14.2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row>
    <row r="800" spans="1:27" ht="14.2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row>
    <row r="801" spans="1:27" ht="14.2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row>
    <row r="802" spans="1:27" ht="14.2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row>
    <row r="803" spans="1:27" ht="14.2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row>
    <row r="804" spans="1:27" ht="14.2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row>
    <row r="805" spans="1:27" ht="14.2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row>
    <row r="806" spans="1:27" ht="14.2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row>
    <row r="807" spans="1:27" ht="14.2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row>
    <row r="808" spans="1:27" ht="14.2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row>
    <row r="809" spans="1:27" ht="14.2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row>
    <row r="810" spans="1:27" ht="14.2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row>
    <row r="811" spans="1:27" ht="14.2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row>
    <row r="812" spans="1:27" ht="14.2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row>
    <row r="813" spans="1:27" ht="14.2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row>
    <row r="814" spans="1:27" ht="14.2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row>
    <row r="815" spans="1:27" ht="14.2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row>
    <row r="816" spans="1:27" ht="14.2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row>
    <row r="817" spans="1:27" ht="14.2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row>
    <row r="818" spans="1:27" ht="14.2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row>
    <row r="819" spans="1:27" ht="14.2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row>
    <row r="820" spans="1:27" ht="14.2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row>
    <row r="821" spans="1:27" ht="14.2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row>
    <row r="822" spans="1:27" ht="14.2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row>
    <row r="823" spans="1:27" ht="14.2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row>
    <row r="824" spans="1:27" ht="14.2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row>
    <row r="825" spans="1:27" ht="14.2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row>
    <row r="826" spans="1:27" ht="14.2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row>
    <row r="827" spans="1:27" ht="14.2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row>
    <row r="828" spans="1:27" ht="14.2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row>
    <row r="829" spans="1:27" ht="14.2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row>
    <row r="830" spans="1:27" ht="14.2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row>
    <row r="831" spans="1:27" ht="14.2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row>
    <row r="832" spans="1:27" ht="14.2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row>
    <row r="833" spans="1:27" ht="14.2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row>
    <row r="834" spans="1:27" ht="14.2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row>
    <row r="835" spans="1:27" ht="14.2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row>
    <row r="836" spans="1:27" ht="14.2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row>
    <row r="837" spans="1:27" ht="14.2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row>
    <row r="838" spans="1:27" ht="14.2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row>
    <row r="839" spans="1:27" ht="14.2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row>
    <row r="840" spans="1:27" ht="14.2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row>
    <row r="841" spans="1:27" ht="14.2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row>
    <row r="842" spans="1:27" ht="14.2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row>
    <row r="843" spans="1:27" ht="14.2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row>
    <row r="844" spans="1:27" ht="14.2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row>
    <row r="845" spans="1:27" ht="14.2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row>
    <row r="846" spans="1:27" ht="14.2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row>
    <row r="847" spans="1:27" ht="14.2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row>
    <row r="848" spans="1:27" ht="14.2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row>
    <row r="849" spans="1:27" ht="14.2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row>
    <row r="850" spans="1:27" ht="14.2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row>
    <row r="851" spans="1:27" ht="14.2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row>
    <row r="852" spans="1:27" ht="14.2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row>
    <row r="853" spans="1:27" ht="14.2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row>
    <row r="854" spans="1:27" ht="14.2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row>
    <row r="855" spans="1:27" ht="14.2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row>
    <row r="856" spans="1:27" ht="14.2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row>
    <row r="857" spans="1:27" ht="14.2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row>
    <row r="858" spans="1:27" ht="14.2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row>
    <row r="859" spans="1:27" ht="14.2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row>
    <row r="860" spans="1:27" ht="14.2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row>
    <row r="861" spans="1:27" ht="14.2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row>
    <row r="862" spans="1:27" ht="14.2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row>
    <row r="863" spans="1:27" ht="14.2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row>
    <row r="864" spans="1:27" ht="14.2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row>
    <row r="865" spans="1:27" ht="14.2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row>
    <row r="866" spans="1:27" ht="14.2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row>
    <row r="867" spans="1:27" ht="14.2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row>
    <row r="868" spans="1:27" ht="14.2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row>
    <row r="869" spans="1:27" ht="14.2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row>
    <row r="870" spans="1:27" ht="14.2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row>
    <row r="871" spans="1:27" ht="14.2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row>
    <row r="872" spans="1:27" ht="14.2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row>
    <row r="873" spans="1:27" ht="14.2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row>
    <row r="874" spans="1:27" ht="14.2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row>
    <row r="875" spans="1:27" ht="14.2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row>
    <row r="876" spans="1:27" ht="14.2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row>
    <row r="877" spans="1:27" ht="14.2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row>
    <row r="878" spans="1:27" ht="14.2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row>
    <row r="879" spans="1:27" ht="14.2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row>
    <row r="880" spans="1:27" ht="14.2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row>
    <row r="881" spans="1:27" ht="14.2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row>
    <row r="882" spans="1:27" ht="14.2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row>
    <row r="883" spans="1:27" ht="14.2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row>
    <row r="884" spans="1:27" ht="14.2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row>
    <row r="885" spans="1:27" ht="14.2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row>
    <row r="886" spans="1:27" ht="14.2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row>
    <row r="887" spans="1:27" ht="14.2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row>
    <row r="888" spans="1:27" ht="14.2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row>
    <row r="889" spans="1:27" ht="14.2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row>
    <row r="890" spans="1:27" ht="14.2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row>
    <row r="891" spans="1:27" ht="14.2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row>
    <row r="892" spans="1:27" ht="14.2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row>
    <row r="893" spans="1:27" ht="14.2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row>
    <row r="894" spans="1:27" ht="14.2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row>
    <row r="895" spans="1:27" ht="14.2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row>
    <row r="896" spans="1:27" ht="14.2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row>
    <row r="897" spans="1:27" ht="14.2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row>
    <row r="898" spans="1:27" ht="14.2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row>
    <row r="899" spans="1:27" ht="14.2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row>
    <row r="900" spans="1:27" ht="14.2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row>
    <row r="901" spans="1:27" ht="14.2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row>
    <row r="902" spans="1:27" ht="14.2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row>
    <row r="903" spans="1:27" ht="14.2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row>
    <row r="904" spans="1:27" ht="14.2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row>
    <row r="905" spans="1:27" ht="14.2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row>
    <row r="906" spans="1:27" ht="14.2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row>
    <row r="907" spans="1:27" ht="14.2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row>
    <row r="908" spans="1:27" ht="14.2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row>
    <row r="909" spans="1:27" ht="14.2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row>
    <row r="910" spans="1:27" ht="14.2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row>
    <row r="911" spans="1:27" ht="14.2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row>
    <row r="912" spans="1:27" ht="14.2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row>
    <row r="913" spans="1:27" ht="14.2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row>
    <row r="914" spans="1:27" ht="14.2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row>
    <row r="915" spans="1:27" ht="14.2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row>
    <row r="916" spans="1:27" ht="14.2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row>
    <row r="917" spans="1:27" ht="14.2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row>
    <row r="918" spans="1:27" ht="14.2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row>
    <row r="919" spans="1:27" ht="14.2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row>
    <row r="920" spans="1:27" ht="14.2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row>
    <row r="921" spans="1:27" ht="14.2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row>
    <row r="922" spans="1:27" ht="14.2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row>
    <row r="923" spans="1:27" ht="14.2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row>
    <row r="924" spans="1:27" ht="14.2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row>
    <row r="925" spans="1:27" ht="14.2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row>
    <row r="926" spans="1:27" ht="14.2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row>
    <row r="927" spans="1:27" ht="14.2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row>
    <row r="928" spans="1:27" ht="14.2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row>
    <row r="929" spans="1:27" ht="14.2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row>
    <row r="930" spans="1:27" ht="14.2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row>
    <row r="931" spans="1:27" ht="14.2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row>
    <row r="932" spans="1:27" ht="14.2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row>
    <row r="933" spans="1:27" ht="14.2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row>
    <row r="934" spans="1:27" ht="14.2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row>
    <row r="935" spans="1:27" ht="14.2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row>
    <row r="936" spans="1:27" ht="14.2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row>
    <row r="937" spans="1:27" ht="14.2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row>
    <row r="938" spans="1:27" ht="14.2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row>
    <row r="939" spans="1:27" ht="14.2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row>
    <row r="940" spans="1:27" ht="14.2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row>
    <row r="941" spans="1:27" ht="14.2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row>
    <row r="942" spans="1:27" ht="14.2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row>
    <row r="943" spans="1:27" ht="14.2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row>
    <row r="944" spans="1:27" ht="14.2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row>
    <row r="945" spans="1:27" ht="14.2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row>
    <row r="946" spans="1:27" ht="14.2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row>
    <row r="947" spans="1:27" ht="14.2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row>
    <row r="948" spans="1:27" ht="14.2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row>
    <row r="949" spans="1:27" ht="14.2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row>
    <row r="950" spans="1:27" ht="14.2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row>
    <row r="951" spans="1:27" ht="14.2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row>
    <row r="952" spans="1:27" ht="14.2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row>
    <row r="953" spans="1:27" ht="14.2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row>
    <row r="954" spans="1:27" ht="14.2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row>
    <row r="955" spans="1:27" ht="14.2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row>
    <row r="956" spans="1:27" ht="14.2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row>
    <row r="957" spans="1:27" ht="14.2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row>
    <row r="958" spans="1:27" ht="14.2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row>
    <row r="959" spans="1:27" ht="14.2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row>
    <row r="960" spans="1:27" ht="14.2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row>
    <row r="961" spans="1:27" ht="14.2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row>
    <row r="962" spans="1:27" ht="14.2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row>
    <row r="963" spans="1:27" ht="14.2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row>
    <row r="964" spans="1:27" ht="14.2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row>
    <row r="965" spans="1:27" ht="14.2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row>
    <row r="966" spans="1:27" ht="14.2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row>
    <row r="967" spans="1:27" ht="14.2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row>
    <row r="968" spans="1:27" ht="14.2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row>
    <row r="969" spans="1:27" ht="14.2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row>
    <row r="970" spans="1:27" ht="14.2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row>
    <row r="971" spans="1:27" ht="14.2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row>
    <row r="972" spans="1:27" ht="14.2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row>
    <row r="973" spans="1:27" ht="14.2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row>
    <row r="974" spans="1:27" ht="14.2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row>
    <row r="975" spans="1:27" ht="14.2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row>
    <row r="976" spans="1:27" ht="14.2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row>
    <row r="977" spans="1:27" ht="14.2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row>
    <row r="978" spans="1:27" ht="14.2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row>
    <row r="979" spans="1:27" ht="14.2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row>
    <row r="980" spans="1:27" ht="14.2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row>
    <row r="981" spans="1:27" ht="14.2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row>
    <row r="982" spans="1:27" ht="14.2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row>
    <row r="983" spans="1:27" ht="14.2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row>
    <row r="984" spans="1:27" ht="14.2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row>
    <row r="985" spans="1:27" ht="14.2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row>
    <row r="986" spans="1:27" ht="14.2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row>
    <row r="987" spans="1:27" ht="14.2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row>
    <row r="988" spans="1:27" ht="14.2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row>
    <row r="989" spans="1:27" ht="14.2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row>
    <row r="990" spans="1:27" ht="14.2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row>
    <row r="991" spans="1:27" ht="14.2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row>
    <row r="992" spans="1:27" ht="14.2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row>
    <row r="993" spans="1:27" ht="14.2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row>
    <row r="994" spans="1:27" ht="14.2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row>
    <row r="995" spans="1:27" ht="14.2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row>
    <row r="996" spans="1:27" ht="14.2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row>
    <row r="997" spans="1:27" ht="14.2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row>
    <row r="998" spans="1:27" ht="14.2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row>
    <row r="999" spans="1:27" ht="14.2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row>
    <row r="1000" spans="1:27" ht="14.2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row>
  </sheetData>
  <mergeCells count="6">
    <mergeCell ref="C14:F14"/>
    <mergeCell ref="B6:F6"/>
    <mergeCell ref="B7:F7"/>
    <mergeCell ref="B9:F9"/>
    <mergeCell ref="C11:F11"/>
    <mergeCell ref="C12:F12"/>
  </mergeCells>
  <printOptions horizontalCentered="1"/>
  <pageMargins left="0.25" right="0.25" top="0.75" bottom="0.75" header="0" footer="0"/>
  <pageSetup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1000"/>
  <sheetViews>
    <sheetView workbookViewId="0"/>
  </sheetViews>
  <sheetFormatPr baseColWidth="10" defaultColWidth="14.42578125" defaultRowHeight="15" customHeight="1"/>
  <cols>
    <col min="1" max="1" width="66.7109375" customWidth="1"/>
    <col min="2" max="2" width="1.5703125" customWidth="1"/>
    <col min="3" max="5" width="13.5703125" customWidth="1"/>
    <col min="6" max="27" width="12" customWidth="1"/>
  </cols>
  <sheetData>
    <row r="1" spans="1:27" ht="14.25" customHeight="1">
      <c r="A1" s="1"/>
      <c r="B1" s="1"/>
      <c r="C1" s="1"/>
      <c r="D1" s="1"/>
      <c r="E1" s="1"/>
      <c r="F1" s="1"/>
      <c r="G1" s="1"/>
      <c r="H1" s="1"/>
      <c r="I1" s="1"/>
      <c r="J1" s="1"/>
      <c r="K1" s="1"/>
      <c r="L1" s="1"/>
      <c r="M1" s="1"/>
      <c r="N1" s="1"/>
      <c r="O1" s="1"/>
      <c r="P1" s="1"/>
      <c r="Q1" s="1"/>
      <c r="R1" s="1"/>
      <c r="S1" s="1"/>
      <c r="T1" s="1"/>
      <c r="U1" s="1"/>
      <c r="V1" s="1"/>
      <c r="W1" s="1"/>
      <c r="X1" s="1"/>
      <c r="Y1" s="1"/>
      <c r="Z1" s="1"/>
      <c r="AA1" s="1"/>
    </row>
    <row r="2" spans="1:27" ht="14.25" customHeight="1">
      <c r="A2" s="1"/>
      <c r="B2" s="1"/>
      <c r="C2" s="1"/>
      <c r="D2" s="1"/>
      <c r="E2" s="1"/>
      <c r="F2" s="1"/>
      <c r="G2" s="1"/>
      <c r="H2" s="1"/>
      <c r="I2" s="1"/>
      <c r="J2" s="1"/>
      <c r="K2" s="1"/>
      <c r="L2" s="1"/>
      <c r="M2" s="1"/>
      <c r="N2" s="1"/>
      <c r="O2" s="1"/>
      <c r="P2" s="1"/>
      <c r="Q2" s="1"/>
      <c r="R2" s="1"/>
      <c r="S2" s="1"/>
      <c r="T2" s="1"/>
      <c r="U2" s="1"/>
      <c r="V2" s="1"/>
      <c r="W2" s="1"/>
      <c r="X2" s="1"/>
      <c r="Y2" s="1"/>
      <c r="Z2" s="1"/>
      <c r="AA2" s="1"/>
    </row>
    <row r="3" spans="1:27" ht="14.25" customHeight="1">
      <c r="A3" s="1"/>
      <c r="B3" s="1"/>
      <c r="C3" s="1"/>
      <c r="D3" s="1"/>
      <c r="E3" s="1"/>
      <c r="F3" s="1"/>
      <c r="G3" s="1"/>
      <c r="H3" s="1"/>
      <c r="I3" s="1"/>
      <c r="J3" s="1"/>
      <c r="K3" s="1"/>
      <c r="L3" s="1"/>
      <c r="M3" s="1"/>
      <c r="N3" s="1"/>
      <c r="O3" s="1"/>
      <c r="P3" s="1"/>
      <c r="Q3" s="1"/>
      <c r="R3" s="1"/>
      <c r="S3" s="1"/>
      <c r="T3" s="1"/>
      <c r="U3" s="1"/>
      <c r="V3" s="1"/>
      <c r="W3" s="1"/>
      <c r="X3" s="1"/>
      <c r="Y3" s="1"/>
      <c r="Z3" s="1"/>
      <c r="AA3" s="1"/>
    </row>
    <row r="4" spans="1:27" ht="14.25" customHeight="1">
      <c r="A4" s="165" t="s">
        <v>18</v>
      </c>
      <c r="B4" s="166"/>
      <c r="C4" s="166"/>
      <c r="D4" s="166"/>
      <c r="E4" s="166"/>
      <c r="F4" s="166"/>
      <c r="G4" s="166"/>
      <c r="H4" s="166"/>
      <c r="I4" s="166"/>
      <c r="J4" s="166"/>
      <c r="K4" s="167"/>
      <c r="L4" s="1"/>
      <c r="M4" s="1"/>
      <c r="N4" s="1"/>
      <c r="O4" s="1"/>
      <c r="P4" s="1"/>
      <c r="Q4" s="1"/>
      <c r="R4" s="1"/>
      <c r="S4" s="1"/>
      <c r="T4" s="1"/>
      <c r="U4" s="1"/>
      <c r="V4" s="1"/>
      <c r="W4" s="1"/>
      <c r="X4" s="1"/>
      <c r="Y4" s="1"/>
      <c r="Z4" s="1"/>
      <c r="AA4" s="1"/>
    </row>
    <row r="5" spans="1:27" ht="14.25" customHeight="1">
      <c r="A5" s="168" t="s">
        <v>144</v>
      </c>
      <c r="B5" s="166"/>
      <c r="C5" s="166"/>
      <c r="D5" s="166"/>
      <c r="E5" s="166"/>
      <c r="F5" s="166"/>
      <c r="G5" s="166"/>
      <c r="H5" s="166"/>
      <c r="I5" s="166"/>
      <c r="J5" s="166"/>
      <c r="K5" s="167"/>
      <c r="L5" s="1"/>
      <c r="M5" s="1"/>
      <c r="N5" s="1"/>
      <c r="O5" s="1"/>
      <c r="P5" s="1"/>
      <c r="Q5" s="1"/>
      <c r="R5" s="1"/>
      <c r="S5" s="1"/>
      <c r="T5" s="1"/>
      <c r="U5" s="1"/>
      <c r="V5" s="1"/>
      <c r="W5" s="1"/>
      <c r="X5" s="1"/>
      <c r="Y5" s="1"/>
      <c r="Z5" s="1"/>
      <c r="AA5" s="1"/>
    </row>
    <row r="6" spans="1:27" ht="14.25" customHeight="1">
      <c r="A6" s="2"/>
      <c r="B6" s="2"/>
      <c r="C6" s="2"/>
      <c r="D6" s="2"/>
      <c r="E6" s="169"/>
      <c r="F6" s="166"/>
      <c r="G6" s="166"/>
      <c r="H6" s="166"/>
      <c r="I6" s="166"/>
      <c r="J6" s="166"/>
      <c r="K6" s="167"/>
      <c r="L6" s="2"/>
      <c r="M6" s="2"/>
      <c r="N6" s="2"/>
      <c r="O6" s="2"/>
      <c r="P6" s="2"/>
      <c r="Q6" s="2"/>
      <c r="R6" s="2"/>
      <c r="S6" s="2"/>
      <c r="T6" s="2"/>
      <c r="U6" s="2"/>
      <c r="V6" s="2"/>
      <c r="W6" s="2"/>
      <c r="X6" s="2"/>
      <c r="Y6" s="2"/>
      <c r="Z6" s="2"/>
      <c r="AA6" s="2"/>
    </row>
    <row r="7" spans="1:27" ht="14.25" customHeight="1">
      <c r="A7" s="3" t="s">
        <v>2</v>
      </c>
      <c r="B7" s="4" t="s">
        <v>3</v>
      </c>
      <c r="C7" s="179"/>
      <c r="D7" s="166"/>
      <c r="E7" s="166"/>
      <c r="F7" s="166"/>
      <c r="G7" s="166"/>
      <c r="H7" s="166"/>
      <c r="I7" s="166"/>
      <c r="J7" s="166"/>
      <c r="K7" s="167"/>
      <c r="L7" s="2"/>
      <c r="M7" s="2"/>
      <c r="N7" s="2"/>
      <c r="O7" s="2"/>
      <c r="P7" s="2"/>
      <c r="Q7" s="2"/>
      <c r="R7" s="2"/>
      <c r="S7" s="2"/>
      <c r="T7" s="2"/>
      <c r="U7" s="2"/>
      <c r="V7" s="2"/>
      <c r="W7" s="2"/>
      <c r="X7" s="2"/>
      <c r="Y7" s="2"/>
      <c r="Z7" s="2"/>
      <c r="AA7" s="2"/>
    </row>
    <row r="8" spans="1:27" ht="14.25" customHeight="1">
      <c r="A8" s="3" t="s">
        <v>4</v>
      </c>
      <c r="B8" s="3"/>
      <c r="C8" s="179"/>
      <c r="D8" s="166"/>
      <c r="E8" s="166"/>
      <c r="F8" s="166"/>
      <c r="G8" s="166"/>
      <c r="H8" s="166"/>
      <c r="I8" s="166"/>
      <c r="J8" s="166"/>
      <c r="K8" s="167"/>
      <c r="L8" s="2"/>
      <c r="M8" s="2"/>
      <c r="N8" s="2"/>
      <c r="O8" s="2"/>
      <c r="P8" s="2"/>
      <c r="Q8" s="2"/>
      <c r="R8" s="2"/>
      <c r="S8" s="2"/>
      <c r="T8" s="2"/>
      <c r="U8" s="2"/>
      <c r="V8" s="2"/>
      <c r="W8" s="2"/>
      <c r="X8" s="2"/>
      <c r="Y8" s="2"/>
      <c r="Z8" s="2"/>
      <c r="AA8" s="2"/>
    </row>
    <row r="9" spans="1:27" ht="14.25" customHeight="1">
      <c r="A9" s="3" t="s">
        <v>156</v>
      </c>
      <c r="B9" s="4"/>
      <c r="C9" s="4"/>
      <c r="D9" s="4"/>
      <c r="E9" s="4"/>
      <c r="F9" s="4"/>
      <c r="G9" s="4"/>
      <c r="H9" s="5"/>
      <c r="I9" s="5"/>
      <c r="J9" s="5"/>
      <c r="K9" s="5"/>
      <c r="L9" s="2"/>
      <c r="M9" s="2"/>
      <c r="N9" s="2"/>
      <c r="O9" s="2"/>
      <c r="P9" s="2"/>
      <c r="Q9" s="2"/>
      <c r="R9" s="2"/>
      <c r="S9" s="2"/>
      <c r="T9" s="2"/>
      <c r="U9" s="2"/>
      <c r="V9" s="2"/>
      <c r="W9" s="2"/>
      <c r="X9" s="2"/>
      <c r="Y9" s="2"/>
      <c r="Z9" s="2"/>
      <c r="AA9" s="2"/>
    </row>
    <row r="10" spans="1:27" ht="12.75" customHeight="1">
      <c r="A10" s="4"/>
      <c r="B10" s="4"/>
      <c r="C10" s="4"/>
      <c r="D10" s="4"/>
      <c r="E10" s="171" t="s">
        <v>5</v>
      </c>
      <c r="F10" s="166"/>
      <c r="G10" s="166"/>
      <c r="H10" s="166"/>
      <c r="I10" s="166"/>
      <c r="J10" s="167"/>
      <c r="K10" s="2"/>
      <c r="L10" s="2"/>
      <c r="M10" s="2"/>
      <c r="N10" s="2"/>
      <c r="O10" s="2"/>
      <c r="P10" s="2"/>
      <c r="Q10" s="2"/>
      <c r="R10" s="2"/>
      <c r="S10" s="2"/>
      <c r="T10" s="2"/>
      <c r="U10" s="2"/>
      <c r="V10" s="2"/>
      <c r="W10" s="2"/>
      <c r="X10" s="2"/>
      <c r="Y10" s="2"/>
      <c r="Z10" s="2"/>
      <c r="AA10" s="2"/>
    </row>
    <row r="11" spans="1:27" ht="14.25" customHeight="1">
      <c r="A11" s="2"/>
      <c r="B11" s="2"/>
      <c r="C11" s="2"/>
      <c r="D11" s="169" t="s">
        <v>3</v>
      </c>
      <c r="E11" s="166"/>
      <c r="F11" s="166"/>
      <c r="G11" s="166"/>
      <c r="H11" s="166"/>
      <c r="I11" s="166"/>
      <c r="J11" s="166"/>
      <c r="K11" s="167"/>
      <c r="L11" s="2"/>
      <c r="M11" s="2"/>
      <c r="N11" s="2"/>
      <c r="O11" s="2"/>
      <c r="P11" s="2"/>
      <c r="Q11" s="2"/>
      <c r="R11" s="2"/>
      <c r="S11" s="2"/>
      <c r="T11" s="2"/>
      <c r="U11" s="2"/>
      <c r="V11" s="2"/>
      <c r="W11" s="2"/>
      <c r="X11" s="2"/>
      <c r="Y11" s="2"/>
      <c r="Z11" s="2"/>
      <c r="AA11" s="2"/>
    </row>
    <row r="12" spans="1:27" ht="39" customHeight="1">
      <c r="A12" s="2"/>
      <c r="B12" s="2"/>
      <c r="C12" s="2"/>
      <c r="D12" s="2"/>
      <c r="E12" s="2"/>
      <c r="F12" s="94" t="s">
        <v>6</v>
      </c>
      <c r="G12" s="95" t="s">
        <v>157</v>
      </c>
      <c r="H12" s="95" t="s">
        <v>158</v>
      </c>
      <c r="I12" s="2"/>
      <c r="J12" s="2"/>
      <c r="K12" s="2"/>
      <c r="L12" s="2"/>
      <c r="M12" s="2"/>
      <c r="N12" s="2"/>
      <c r="O12" s="2"/>
      <c r="P12" s="2"/>
      <c r="Q12" s="2"/>
      <c r="R12" s="2"/>
      <c r="S12" s="2"/>
      <c r="T12" s="2"/>
      <c r="U12" s="2"/>
      <c r="V12" s="2"/>
      <c r="W12" s="2"/>
      <c r="X12" s="2"/>
      <c r="Y12" s="2"/>
      <c r="Z12" s="2"/>
      <c r="AA12" s="2"/>
    </row>
    <row r="13" spans="1:27" ht="23.25" customHeight="1">
      <c r="A13" s="7"/>
      <c r="B13" s="2"/>
      <c r="C13" s="180" t="s">
        <v>159</v>
      </c>
      <c r="D13" s="173"/>
      <c r="E13" s="174"/>
      <c r="F13" s="96">
        <f>100%-G13</f>
        <v>0.35</v>
      </c>
      <c r="G13" s="97">
        <v>0.65</v>
      </c>
      <c r="H13" s="97">
        <f>SUM(F13:G13)</f>
        <v>1</v>
      </c>
      <c r="I13" s="2"/>
      <c r="J13" s="2"/>
      <c r="K13" s="2"/>
      <c r="L13" s="2"/>
      <c r="M13" s="2"/>
      <c r="N13" s="2"/>
      <c r="O13" s="2"/>
      <c r="P13" s="2"/>
      <c r="Q13" s="2"/>
      <c r="R13" s="2"/>
      <c r="S13" s="2"/>
      <c r="T13" s="2"/>
      <c r="U13" s="2"/>
      <c r="V13" s="2"/>
      <c r="W13" s="2"/>
      <c r="X13" s="2"/>
      <c r="Y13" s="2"/>
      <c r="Z13" s="2"/>
      <c r="AA13" s="2"/>
    </row>
    <row r="14" spans="1:27" ht="14.25" customHeight="1">
      <c r="A14" s="7"/>
      <c r="B14" s="2"/>
      <c r="C14" s="2"/>
      <c r="D14" s="9"/>
      <c r="E14" s="2"/>
      <c r="F14" s="10"/>
      <c r="G14" s="10"/>
      <c r="H14" s="10"/>
      <c r="I14" s="11"/>
      <c r="J14" s="11"/>
      <c r="K14" s="2"/>
      <c r="L14" s="2"/>
      <c r="M14" s="2"/>
      <c r="N14" s="2"/>
      <c r="O14" s="2"/>
      <c r="P14" s="2"/>
      <c r="Q14" s="2"/>
      <c r="R14" s="2"/>
      <c r="S14" s="2"/>
      <c r="T14" s="2"/>
      <c r="U14" s="2"/>
      <c r="V14" s="2"/>
      <c r="W14" s="2"/>
      <c r="X14" s="2"/>
      <c r="Y14" s="2"/>
      <c r="Z14" s="2"/>
      <c r="AA14" s="2"/>
    </row>
    <row r="15" spans="1:27"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row>
    <row r="16" spans="1:27" ht="14.25" customHeight="1">
      <c r="A16" s="12"/>
      <c r="B16" s="2"/>
      <c r="C16" s="2"/>
      <c r="D16" s="16">
        <f>'F1 - Inv Total b'!D17</f>
        <v>44774</v>
      </c>
      <c r="E16" s="16">
        <f>'F1 - Inv Total b'!E17</f>
        <v>44805</v>
      </c>
      <c r="F16" s="16">
        <f>'F1 - Inv Total b'!F17</f>
        <v>44835</v>
      </c>
      <c r="G16" s="16">
        <f>'F1 - Inv Total b'!G17</f>
        <v>44866</v>
      </c>
      <c r="H16" s="16">
        <f>'F1 - Inv Total b'!H17</f>
        <v>44896</v>
      </c>
      <c r="I16" s="16">
        <f>'F1 - Inv Total b'!I17</f>
        <v>44927</v>
      </c>
      <c r="J16" s="16">
        <f>'F1 - Inv Total b'!J17</f>
        <v>44958</v>
      </c>
      <c r="K16" s="16">
        <f>'F1 - Inv Total b'!K17</f>
        <v>44986</v>
      </c>
      <c r="L16" s="16">
        <f>'F1 - Inv Total b'!L17</f>
        <v>45017</v>
      </c>
      <c r="M16" s="16">
        <f>'F1 - Inv Total b'!M17</f>
        <v>45047</v>
      </c>
      <c r="N16" s="16">
        <f>'F1 - Inv Total b'!N17</f>
        <v>45078</v>
      </c>
      <c r="O16" s="16">
        <f>'F1 - Inv Total b'!O17</f>
        <v>45108</v>
      </c>
      <c r="P16" s="16">
        <f>'F1 - Inv Total b'!P17</f>
        <v>45139</v>
      </c>
      <c r="Q16" s="16">
        <f>'F1 - Inv Total b'!Q17</f>
        <v>45170</v>
      </c>
      <c r="R16" s="16">
        <f>'F1 - Inv Total b'!R17</f>
        <v>45200</v>
      </c>
      <c r="S16" s="16">
        <f>'F1 - Inv Total b'!S17</f>
        <v>45231</v>
      </c>
      <c r="T16" s="16">
        <f>'F1 - Inv Total b'!T17</f>
        <v>45261</v>
      </c>
      <c r="U16" s="16">
        <f>'F1 - Inv Total b'!U17</f>
        <v>45292</v>
      </c>
      <c r="V16" s="16">
        <f>'F1 - Inv Total b'!V17</f>
        <v>45323</v>
      </c>
      <c r="W16" s="16">
        <f>'F1 - Inv Total b'!W17</f>
        <v>45352</v>
      </c>
      <c r="X16" s="16">
        <f>'F1 - Inv Total b'!X17</f>
        <v>45383</v>
      </c>
      <c r="Y16" s="16">
        <f>'F1 - Inv Total b'!Y17</f>
        <v>45413</v>
      </c>
      <c r="Z16" s="16">
        <f>'F1 - Inv Total b'!Z17</f>
        <v>45444</v>
      </c>
      <c r="AA16" s="16">
        <f>'F1 - Inv Total b'!AA17</f>
        <v>45474</v>
      </c>
    </row>
    <row r="17" spans="1:27" ht="14.25" customHeight="1">
      <c r="A17" s="14" t="s">
        <v>9</v>
      </c>
      <c r="B17" s="2"/>
      <c r="C17" s="15" t="s">
        <v>10</v>
      </c>
      <c r="D17" s="16" t="str">
        <f>'F1 - Inv Total b'!D18</f>
        <v>mes 1</v>
      </c>
      <c r="E17" s="16" t="str">
        <f>'F1 - Inv Total b'!E18</f>
        <v>mes 2</v>
      </c>
      <c r="F17" s="16" t="str">
        <f>'F1 - Inv Total b'!F18</f>
        <v>mes 3</v>
      </c>
      <c r="G17" s="16" t="str">
        <f>'F1 - Inv Total b'!G18</f>
        <v>mes 4</v>
      </c>
      <c r="H17" s="16" t="str">
        <f>'F1 - Inv Total b'!H18</f>
        <v>mes 5</v>
      </c>
      <c r="I17" s="16" t="str">
        <f>'F1 - Inv Total b'!I18</f>
        <v>mes 6</v>
      </c>
      <c r="J17" s="16" t="str">
        <f>'F1 - Inv Total b'!J18</f>
        <v>mes 7</v>
      </c>
      <c r="K17" s="16" t="str">
        <f>'F1 - Inv Total b'!K18</f>
        <v>mes 8</v>
      </c>
      <c r="L17" s="16" t="str">
        <f>'F1 - Inv Total b'!L18</f>
        <v>mes 9</v>
      </c>
      <c r="M17" s="16" t="str">
        <f>'F1 - Inv Total b'!M18</f>
        <v>mes 10</v>
      </c>
      <c r="N17" s="16" t="str">
        <f>'F1 - Inv Total b'!N18</f>
        <v>mes 11</v>
      </c>
      <c r="O17" s="16" t="str">
        <f>'F1 - Inv Total b'!O18</f>
        <v>mes 12</v>
      </c>
      <c r="P17" s="16" t="str">
        <f>'F1 - Inv Total b'!P18</f>
        <v>mes 13</v>
      </c>
      <c r="Q17" s="16" t="str">
        <f>'F1 - Inv Total b'!Q18</f>
        <v>mes 14</v>
      </c>
      <c r="R17" s="16" t="str">
        <f>'F1 - Inv Total b'!R18</f>
        <v>mes 15</v>
      </c>
      <c r="S17" s="16" t="str">
        <f>'F1 - Inv Total b'!S18</f>
        <v>mes 16</v>
      </c>
      <c r="T17" s="16" t="str">
        <f>'F1 - Inv Total b'!T18</f>
        <v>mes 17</v>
      </c>
      <c r="U17" s="16" t="str">
        <f>'F1 - Inv Total b'!U18</f>
        <v>mes 18</v>
      </c>
      <c r="V17" s="16" t="str">
        <f>'F1 - Inv Total b'!V18</f>
        <v>mes 19</v>
      </c>
      <c r="W17" s="16" t="str">
        <f>'F1 - Inv Total b'!W18</f>
        <v>mes 20</v>
      </c>
      <c r="X17" s="16" t="str">
        <f>'F1 - Inv Total b'!X18</f>
        <v>mes 21</v>
      </c>
      <c r="Y17" s="16" t="str">
        <f>'F1 - Inv Total b'!Y18</f>
        <v>mes 22</v>
      </c>
      <c r="Z17" s="16" t="str">
        <f>'F1 - Inv Total b'!Z18</f>
        <v>mes 23</v>
      </c>
      <c r="AA17" s="16" t="str">
        <f>'F1 - Inv Total b'!AA18</f>
        <v>mes 24</v>
      </c>
    </row>
    <row r="18" spans="1:27" ht="14.25" customHeight="1">
      <c r="A18" s="17"/>
      <c r="B18" s="2"/>
      <c r="C18" s="18"/>
      <c r="D18" s="2"/>
      <c r="E18" s="2"/>
      <c r="F18" s="2"/>
      <c r="G18" s="2"/>
      <c r="H18" s="2"/>
      <c r="I18" s="2"/>
      <c r="J18" s="2"/>
      <c r="K18" s="2"/>
      <c r="L18" s="2"/>
      <c r="M18" s="2"/>
      <c r="N18" s="2"/>
      <c r="O18" s="2"/>
      <c r="P18" s="2"/>
      <c r="Q18" s="2"/>
      <c r="R18" s="2"/>
      <c r="S18" s="2"/>
      <c r="T18" s="2"/>
      <c r="U18" s="2"/>
      <c r="V18" s="2"/>
      <c r="W18" s="2"/>
      <c r="X18" s="2"/>
      <c r="Y18" s="2"/>
      <c r="Z18" s="2"/>
      <c r="AA18" s="2"/>
    </row>
    <row r="19" spans="1:27" ht="14.25" customHeight="1">
      <c r="A19" s="14" t="s">
        <v>12</v>
      </c>
      <c r="B19" s="2"/>
      <c r="C19" s="20"/>
      <c r="D19" s="2"/>
      <c r="E19" s="2"/>
      <c r="F19" s="2"/>
      <c r="G19" s="2"/>
      <c r="H19" s="2"/>
      <c r="I19" s="2"/>
      <c r="J19" s="2"/>
      <c r="K19" s="2"/>
      <c r="L19" s="2"/>
      <c r="M19" s="2"/>
      <c r="N19" s="2"/>
      <c r="O19" s="2"/>
      <c r="P19" s="2"/>
      <c r="Q19" s="2"/>
      <c r="R19" s="2"/>
      <c r="S19" s="2"/>
      <c r="T19" s="2"/>
      <c r="U19" s="2"/>
      <c r="V19" s="2"/>
      <c r="W19" s="2"/>
      <c r="X19" s="2"/>
      <c r="Y19" s="2"/>
      <c r="Z19" s="2"/>
      <c r="AA19" s="2"/>
    </row>
    <row r="20" spans="1:27" ht="14.25" customHeight="1">
      <c r="A20" s="21" t="str">
        <f>'F1 - Inv Total b'!B37</f>
        <v>1. Total Costo Diseño y Proyecto Ejecutivo, Construcción y Equipamiento</v>
      </c>
      <c r="B20" s="2"/>
      <c r="C20" s="22">
        <f t="shared" ref="C20:C21" si="0">SUM(D20:K20)</f>
        <v>0</v>
      </c>
      <c r="D20" s="23">
        <f>'F1 - Inv Total b'!D37</f>
        <v>0</v>
      </c>
      <c r="E20" s="23">
        <f>'F1 - Inv Total b'!E37</f>
        <v>0</v>
      </c>
      <c r="F20" s="23">
        <f>'F1 - Inv Total b'!F37</f>
        <v>0</v>
      </c>
      <c r="G20" s="23">
        <f>'F1 - Inv Total b'!G37</f>
        <v>0</v>
      </c>
      <c r="H20" s="23">
        <f>'F1 - Inv Total b'!H37</f>
        <v>0</v>
      </c>
      <c r="I20" s="23">
        <f>'F1 - Inv Total b'!I37</f>
        <v>0</v>
      </c>
      <c r="J20" s="23">
        <f>'F1 - Inv Total b'!J37</f>
        <v>0</v>
      </c>
      <c r="K20" s="23">
        <f>'F1 - Inv Total b'!K37</f>
        <v>0</v>
      </c>
      <c r="L20" s="23">
        <f>'F1 - Inv Total b'!L37</f>
        <v>0</v>
      </c>
      <c r="M20" s="23">
        <f>'F1 - Inv Total b'!M37</f>
        <v>0</v>
      </c>
      <c r="N20" s="23">
        <f>'F1 - Inv Total b'!N37</f>
        <v>0</v>
      </c>
      <c r="O20" s="23">
        <f>'F1 - Inv Total b'!O37</f>
        <v>0</v>
      </c>
      <c r="P20" s="23">
        <f>'F1 - Inv Total b'!P37</f>
        <v>0</v>
      </c>
      <c r="Q20" s="23">
        <f>'F1 - Inv Total b'!Q37</f>
        <v>0</v>
      </c>
      <c r="R20" s="23">
        <f>'F1 - Inv Total b'!R37</f>
        <v>0</v>
      </c>
      <c r="S20" s="23">
        <f>'F1 - Inv Total b'!S37</f>
        <v>0</v>
      </c>
      <c r="T20" s="23">
        <f>'F1 - Inv Total b'!T37</f>
        <v>0</v>
      </c>
      <c r="U20" s="23">
        <f>'F1 - Inv Total b'!U37</f>
        <v>0</v>
      </c>
      <c r="V20" s="23">
        <f>'F1 - Inv Total b'!V37</f>
        <v>0</v>
      </c>
      <c r="W20" s="23">
        <f>'F1 - Inv Total b'!W37</f>
        <v>0</v>
      </c>
      <c r="X20" s="23">
        <f>'F1 - Inv Total b'!X37</f>
        <v>0</v>
      </c>
      <c r="Y20" s="23">
        <f>'F1 - Inv Total b'!Y37</f>
        <v>0</v>
      </c>
      <c r="Z20" s="23">
        <f>'F1 - Inv Total b'!Z37</f>
        <v>0</v>
      </c>
      <c r="AA20" s="23">
        <f>'F1 - Inv Total b'!AA37</f>
        <v>0</v>
      </c>
    </row>
    <row r="21" spans="1:27" ht="14.25" customHeight="1">
      <c r="A21" s="32" t="str">
        <f>'F1 - Inv Total b'!B42</f>
        <v>2. Total Costo otros componentes de la coinversión.</v>
      </c>
      <c r="B21" s="2"/>
      <c r="C21" s="22">
        <f t="shared" si="0"/>
        <v>5100000000</v>
      </c>
      <c r="D21" s="23">
        <f>'F1 - Inv Total b'!D42</f>
        <v>1000000000</v>
      </c>
      <c r="E21" s="23">
        <f>'F1 - Inv Total b'!E42</f>
        <v>2000000000</v>
      </c>
      <c r="F21" s="23">
        <f>'F1 - Inv Total b'!F42</f>
        <v>500000000</v>
      </c>
      <c r="G21" s="23">
        <f>'F1 - Inv Total b'!G42</f>
        <v>500000000</v>
      </c>
      <c r="H21" s="23">
        <f>'F1 - Inv Total b'!H42</f>
        <v>500000000</v>
      </c>
      <c r="I21" s="23">
        <f>'F1 - Inv Total b'!I42</f>
        <v>200000000</v>
      </c>
      <c r="J21" s="23">
        <f>'F1 - Inv Total b'!J42</f>
        <v>200000000</v>
      </c>
      <c r="K21" s="23">
        <f>'F1 - Inv Total b'!K42</f>
        <v>200000000</v>
      </c>
      <c r="L21" s="23">
        <f>'F1 - Inv Total b'!L42</f>
        <v>200000000</v>
      </c>
      <c r="M21" s="23">
        <f>'F1 - Inv Total b'!M42</f>
        <v>200000000</v>
      </c>
      <c r="N21" s="23">
        <f>'F1 - Inv Total b'!N42</f>
        <v>200000000</v>
      </c>
      <c r="O21" s="23">
        <f>'F1 - Inv Total b'!O42</f>
        <v>200000000</v>
      </c>
      <c r="P21" s="23">
        <f>'F1 - Inv Total b'!P42</f>
        <v>200000000</v>
      </c>
      <c r="Q21" s="23">
        <f>'F1 - Inv Total b'!Q42</f>
        <v>200000000</v>
      </c>
      <c r="R21" s="23">
        <f>'F1 - Inv Total b'!R42</f>
        <v>200000000</v>
      </c>
      <c r="S21" s="23">
        <f>'F1 - Inv Total b'!S42</f>
        <v>200000000</v>
      </c>
      <c r="T21" s="23">
        <f>'F1 - Inv Total b'!T42</f>
        <v>200000000</v>
      </c>
      <c r="U21" s="23">
        <f>'F1 - Inv Total b'!U42</f>
        <v>200000000</v>
      </c>
      <c r="V21" s="23">
        <f>'F1 - Inv Total b'!V42</f>
        <v>200000000</v>
      </c>
      <c r="W21" s="23">
        <f>'F1 - Inv Total b'!W42</f>
        <v>200000000</v>
      </c>
      <c r="X21" s="23">
        <f>'F1 - Inv Total b'!X42</f>
        <v>200000000</v>
      </c>
      <c r="Y21" s="23">
        <f>'F1 - Inv Total b'!Y42</f>
        <v>200000000</v>
      </c>
      <c r="Z21" s="23">
        <f>'F1 - Inv Total b'!Z42</f>
        <v>200000000</v>
      </c>
      <c r="AA21" s="23">
        <f>'F1 - Inv Total b'!AA42</f>
        <v>200000000</v>
      </c>
    </row>
    <row r="22" spans="1:27" ht="14.25" customHeight="1">
      <c r="A22" s="32" t="str">
        <f>'F1 - Inv Total b'!B44</f>
        <v>3. Impuesto al Valor Agregado (IVA)</v>
      </c>
      <c r="B22" s="2"/>
      <c r="C22" s="22"/>
      <c r="D22" s="23">
        <f>'F1 - Inv Total b'!D44</f>
        <v>160000000</v>
      </c>
      <c r="E22" s="23">
        <f>'F1 - Inv Total b'!E44</f>
        <v>320000000</v>
      </c>
      <c r="F22" s="23">
        <f>'F1 - Inv Total b'!F44</f>
        <v>80000000</v>
      </c>
      <c r="G22" s="23">
        <f>'F1 - Inv Total b'!G44</f>
        <v>80000000</v>
      </c>
      <c r="H22" s="23">
        <f>'F1 - Inv Total b'!H44</f>
        <v>80000000</v>
      </c>
      <c r="I22" s="23">
        <f>'F1 - Inv Total b'!I44</f>
        <v>32000000</v>
      </c>
      <c r="J22" s="23">
        <f>'F1 - Inv Total b'!J44</f>
        <v>32000000</v>
      </c>
      <c r="K22" s="23">
        <f>'F1 - Inv Total b'!K44</f>
        <v>32000000</v>
      </c>
      <c r="L22" s="23">
        <f>'F1 - Inv Total b'!L44</f>
        <v>32000000</v>
      </c>
      <c r="M22" s="23">
        <f>'F1 - Inv Total b'!M44</f>
        <v>32000000</v>
      </c>
      <c r="N22" s="23">
        <f>'F1 - Inv Total b'!N44</f>
        <v>32000000</v>
      </c>
      <c r="O22" s="23">
        <f>'F1 - Inv Total b'!O44</f>
        <v>32000000</v>
      </c>
      <c r="P22" s="23">
        <f>'F1 - Inv Total b'!P44</f>
        <v>32000000</v>
      </c>
      <c r="Q22" s="23">
        <f>'F1 - Inv Total b'!Q44</f>
        <v>32000000</v>
      </c>
      <c r="R22" s="23">
        <f>'F1 - Inv Total b'!R44</f>
        <v>32000000</v>
      </c>
      <c r="S22" s="23">
        <f>'F1 - Inv Total b'!S44</f>
        <v>32000000</v>
      </c>
      <c r="T22" s="23">
        <f>'F1 - Inv Total b'!T44</f>
        <v>32000000</v>
      </c>
      <c r="U22" s="23">
        <f>'F1 - Inv Total b'!U44</f>
        <v>32000000</v>
      </c>
      <c r="V22" s="23">
        <f>'F1 - Inv Total b'!V44</f>
        <v>32000000</v>
      </c>
      <c r="W22" s="23">
        <f>'F1 - Inv Total b'!W44</f>
        <v>32000000</v>
      </c>
      <c r="X22" s="23">
        <f>'F1 - Inv Total b'!X44</f>
        <v>32000000</v>
      </c>
      <c r="Y22" s="23">
        <f>'F1 - Inv Total b'!Y44</f>
        <v>32000000</v>
      </c>
      <c r="Z22" s="23">
        <f>'F1 - Inv Total b'!Z44</f>
        <v>32000000</v>
      </c>
      <c r="AA22" s="23">
        <f>'F1 - Inv Total b'!AA44</f>
        <v>32000000</v>
      </c>
    </row>
    <row r="23" spans="1:27" ht="14.25" customHeight="1">
      <c r="A23" s="32" t="str">
        <f>'F1 - Inv Total b'!B46</f>
        <v>4. Intereses durante la fase de inversión. (No Aplica IVA)</v>
      </c>
      <c r="B23" s="2"/>
      <c r="C23" s="22"/>
      <c r="D23" s="23">
        <f>'F1 - Inv Total b'!D46</f>
        <v>1833367.6153105646</v>
      </c>
      <c r="E23" s="23">
        <f>'F1 - Inv Total b'!E46</f>
        <v>5510481.6357337032</v>
      </c>
      <c r="F23" s="23">
        <f>'F1 - Inv Total b'!F46</f>
        <v>6458360.5676660277</v>
      </c>
      <c r="G23" s="23">
        <f>'F1 - Inv Total b'!G46</f>
        <v>7411605.491726785</v>
      </c>
      <c r="H23" s="23">
        <f>'F1 - Inv Total b'!H46</f>
        <v>8370246.7850776073</v>
      </c>
      <c r="I23" s="23">
        <f>'F1 - Inv Total b'!I46</f>
        <v>8784304.7122536525</v>
      </c>
      <c r="J23" s="23">
        <f>'F1 - Inv Total b'!J46</f>
        <v>9200706.6429760288</v>
      </c>
      <c r="K23" s="23">
        <f>'F1 - Inv Total b'!K46</f>
        <v>9619465.8467712048</v>
      </c>
      <c r="L23" s="23">
        <f>'F1 - Inv Total b'!L46</f>
        <v>10040595.668285139</v>
      </c>
      <c r="M23" s="23">
        <f>'F1 - Inv Total b'!M46</f>
        <v>10464109.527708519</v>
      </c>
      <c r="N23" s="23">
        <f>'F1 - Inv Total b'!N46</f>
        <v>10890020.921204437</v>
      </c>
      <c r="O23" s="23">
        <f>'F1 - Inv Total b'!O46</f>
        <v>11318343.421338467</v>
      </c>
      <c r="P23" s="23">
        <f>'F1 - Inv Total b'!P46</f>
        <v>11749090.677511187</v>
      </c>
      <c r="Q23" s="23">
        <f>'F1 - Inv Total b'!Q46</f>
        <v>12182276.416393144</v>
      </c>
      <c r="R23" s="23">
        <f>'F1 - Inv Total b'!R46</f>
        <v>12617914.442362284</v>
      </c>
      <c r="S23" s="23">
        <f>'F1 - Inv Total b'!S46</f>
        <v>13056018.637943855</v>
      </c>
      <c r="T23" s="23">
        <f>'F1 - Inv Total b'!T46</f>
        <v>13496602.964252807</v>
      </c>
      <c r="U23" s="23">
        <f>'F1 - Inv Total b'!U46</f>
        <v>13939681.461438695</v>
      </c>
      <c r="V23" s="23">
        <f>'F1 - Inv Total b'!V46</f>
        <v>14385268.249133086</v>
      </c>
      <c r="W23" s="23">
        <f>'F1 - Inv Total b'!W46</f>
        <v>14833377.526899526</v>
      </c>
      <c r="X23" s="23">
        <f>'F1 - Inv Total b'!X46</f>
        <v>15284023.574686022</v>
      </c>
      <c r="Y23" s="23">
        <f>'F1 - Inv Total b'!Y46</f>
        <v>15737220.753280126</v>
      </c>
      <c r="Z23" s="23">
        <f>'F1 - Inv Total b'!Z46</f>
        <v>16192983.504766544</v>
      </c>
      <c r="AA23" s="23">
        <f>'F1 - Inv Total b'!AA46</f>
        <v>16651326.352987388</v>
      </c>
    </row>
    <row r="24" spans="1:27" ht="14.25" customHeight="1">
      <c r="A24" s="24" t="s">
        <v>10</v>
      </c>
      <c r="B24" s="2"/>
      <c r="C24" s="25">
        <f>SUM(D24:AA24)</f>
        <v>9898027393.397707</v>
      </c>
      <c r="D24" s="26">
        <f t="shared" ref="D24:AA24" si="1">SUM(D20:D23)</f>
        <v>1161833367.6153107</v>
      </c>
      <c r="E24" s="26">
        <f t="shared" si="1"/>
        <v>2325510481.6357336</v>
      </c>
      <c r="F24" s="26">
        <f t="shared" si="1"/>
        <v>586458360.56766605</v>
      </c>
      <c r="G24" s="26">
        <f t="shared" si="1"/>
        <v>587411605.49172676</v>
      </c>
      <c r="H24" s="26">
        <f t="shared" si="1"/>
        <v>588370246.78507757</v>
      </c>
      <c r="I24" s="26">
        <f t="shared" si="1"/>
        <v>240784304.71225366</v>
      </c>
      <c r="J24" s="26">
        <f t="shared" si="1"/>
        <v>241200706.64297602</v>
      </c>
      <c r="K24" s="26">
        <f t="shared" si="1"/>
        <v>241619465.84677121</v>
      </c>
      <c r="L24" s="26">
        <f t="shared" si="1"/>
        <v>242040595.66828513</v>
      </c>
      <c r="M24" s="26">
        <f t="shared" si="1"/>
        <v>242464109.52770853</v>
      </c>
      <c r="N24" s="26">
        <f t="shared" si="1"/>
        <v>242890020.92120445</v>
      </c>
      <c r="O24" s="26">
        <f t="shared" si="1"/>
        <v>243318343.42133847</v>
      </c>
      <c r="P24" s="26">
        <f t="shared" si="1"/>
        <v>243749090.67751119</v>
      </c>
      <c r="Q24" s="26">
        <f t="shared" si="1"/>
        <v>244182276.41639313</v>
      </c>
      <c r="R24" s="26">
        <f t="shared" si="1"/>
        <v>244617914.44236228</v>
      </c>
      <c r="S24" s="26">
        <f t="shared" si="1"/>
        <v>245056018.63794386</v>
      </c>
      <c r="T24" s="26">
        <f t="shared" si="1"/>
        <v>245496602.9642528</v>
      </c>
      <c r="U24" s="26">
        <f t="shared" si="1"/>
        <v>245939681.46143869</v>
      </c>
      <c r="V24" s="26">
        <f t="shared" si="1"/>
        <v>246385268.24913308</v>
      </c>
      <c r="W24" s="26">
        <f t="shared" si="1"/>
        <v>246833377.52689952</v>
      </c>
      <c r="X24" s="26">
        <f t="shared" si="1"/>
        <v>247284023.57468602</v>
      </c>
      <c r="Y24" s="26">
        <f t="shared" si="1"/>
        <v>247737220.75328013</v>
      </c>
      <c r="Z24" s="26">
        <f t="shared" si="1"/>
        <v>248192983.50476655</v>
      </c>
      <c r="AA24" s="26">
        <f t="shared" si="1"/>
        <v>248651326.35298738</v>
      </c>
    </row>
    <row r="25" spans="1:27" ht="14.25" customHeight="1">
      <c r="A25" s="17"/>
      <c r="B25" s="98"/>
      <c r="C25" s="27"/>
      <c r="D25" s="99">
        <f t="shared" ref="D25:AA25" si="2">D24/$C$24</f>
        <v>0.1173802942180469</v>
      </c>
      <c r="E25" s="99">
        <f t="shared" si="2"/>
        <v>0.23494686256242547</v>
      </c>
      <c r="F25" s="99">
        <f t="shared" si="2"/>
        <v>5.9250023995574316E-2</v>
      </c>
      <c r="G25" s="99">
        <f t="shared" si="2"/>
        <v>5.9346330551029655E-2</v>
      </c>
      <c r="H25" s="99">
        <f t="shared" si="2"/>
        <v>5.9443182302924204E-2</v>
      </c>
      <c r="I25" s="99">
        <f t="shared" si="2"/>
        <v>2.4326494072229414E-2</v>
      </c>
      <c r="J25" s="99">
        <f t="shared" si="2"/>
        <v>2.4368563255731581E-2</v>
      </c>
      <c r="K25" s="99">
        <f t="shared" si="2"/>
        <v>2.4410870595078262E-2</v>
      </c>
      <c r="L25" s="99">
        <f t="shared" si="2"/>
        <v>2.4453417438482113E-2</v>
      </c>
      <c r="M25" s="99">
        <f t="shared" si="2"/>
        <v>2.4496205141788116E-2</v>
      </c>
      <c r="N25" s="99">
        <f t="shared" si="2"/>
        <v>2.4539235068516751E-2</v>
      </c>
      <c r="O25" s="99">
        <f t="shared" si="2"/>
        <v>2.4582508589907459E-2</v>
      </c>
      <c r="P25" s="99">
        <f t="shared" si="2"/>
        <v>2.4626027084962348E-2</v>
      </c>
      <c r="Q25" s="99">
        <f t="shared" si="2"/>
        <v>2.4669791940490116E-2</v>
      </c>
      <c r="R25" s="99">
        <f t="shared" si="2"/>
        <v>2.4713804551150267E-2</v>
      </c>
      <c r="S25" s="99">
        <f t="shared" si="2"/>
        <v>2.4758066319497545E-2</v>
      </c>
      <c r="T25" s="99">
        <f t="shared" si="2"/>
        <v>2.4802578656026624E-2</v>
      </c>
      <c r="U25" s="99">
        <f t="shared" si="2"/>
        <v>2.4847342979217063E-2</v>
      </c>
      <c r="V25" s="99">
        <f t="shared" si="2"/>
        <v>2.4892360715578515E-2</v>
      </c>
      <c r="W25" s="99">
        <f t="shared" si="2"/>
        <v>2.4937633299696168E-2</v>
      </c>
      <c r="X25" s="99">
        <f t="shared" si="2"/>
        <v>2.4983162174276482E-2</v>
      </c>
      <c r="Y25" s="99">
        <f t="shared" si="2"/>
        <v>2.5028948790193142E-2</v>
      </c>
      <c r="Z25" s="99">
        <f t="shared" si="2"/>
        <v>2.507499460653332E-2</v>
      </c>
      <c r="AA25" s="99">
        <f t="shared" si="2"/>
        <v>2.512130109064414E-2</v>
      </c>
    </row>
    <row r="26" spans="1:27" ht="14.25" customHeight="1">
      <c r="A26" s="14" t="s">
        <v>14</v>
      </c>
      <c r="B26" s="2"/>
      <c r="C26" s="18"/>
      <c r="D26" s="2"/>
      <c r="E26" s="2"/>
      <c r="F26" s="2"/>
      <c r="G26" s="2"/>
      <c r="H26" s="2"/>
      <c r="I26" s="2"/>
      <c r="J26" s="2"/>
      <c r="K26" s="2"/>
      <c r="L26" s="2"/>
      <c r="M26" s="2"/>
      <c r="N26" s="2"/>
      <c r="O26" s="2"/>
      <c r="P26" s="2"/>
      <c r="Q26" s="2"/>
      <c r="R26" s="2"/>
      <c r="S26" s="2"/>
      <c r="T26" s="2"/>
      <c r="U26" s="2"/>
      <c r="V26" s="2"/>
      <c r="W26" s="2"/>
      <c r="X26" s="2"/>
      <c r="Y26" s="2"/>
      <c r="Z26" s="2"/>
      <c r="AA26" s="2"/>
    </row>
    <row r="27" spans="1:27" ht="14.25" customHeight="1">
      <c r="A27" s="21" t="s">
        <v>160</v>
      </c>
      <c r="B27" s="2"/>
      <c r="C27" s="22">
        <v>4000000000</v>
      </c>
      <c r="D27" s="22">
        <f t="shared" ref="D27:AA27" si="3">D25*$C$27</f>
        <v>469521176.87218755</v>
      </c>
      <c r="E27" s="22">
        <f t="shared" si="3"/>
        <v>939787450.24970186</v>
      </c>
      <c r="F27" s="22">
        <f t="shared" si="3"/>
        <v>237000095.98229727</v>
      </c>
      <c r="G27" s="22">
        <f t="shared" si="3"/>
        <v>237385322.20411861</v>
      </c>
      <c r="H27" s="22">
        <f t="shared" si="3"/>
        <v>237772729.2116968</v>
      </c>
      <c r="I27" s="22">
        <f t="shared" si="3"/>
        <v>97305976.288917661</v>
      </c>
      <c r="J27" s="22">
        <f t="shared" si="3"/>
        <v>97474253.022926331</v>
      </c>
      <c r="K27" s="22">
        <f t="shared" si="3"/>
        <v>97643482.380313054</v>
      </c>
      <c r="L27" s="22">
        <f t="shared" si="3"/>
        <v>97813669.753928453</v>
      </c>
      <c r="M27" s="22">
        <f t="shared" si="3"/>
        <v>97984820.56715247</v>
      </c>
      <c r="N27" s="22">
        <f t="shared" si="3"/>
        <v>98156940.274067</v>
      </c>
      <c r="O27" s="22">
        <f t="shared" si="3"/>
        <v>98330034.35962984</v>
      </c>
      <c r="P27" s="22">
        <f t="shared" si="3"/>
        <v>98504108.339849398</v>
      </c>
      <c r="Q27" s="22">
        <f t="shared" si="3"/>
        <v>98679167.761960462</v>
      </c>
      <c r="R27" s="22">
        <f t="shared" si="3"/>
        <v>98855218.204601064</v>
      </c>
      <c r="S27" s="22">
        <f t="shared" si="3"/>
        <v>99032265.277990177</v>
      </c>
      <c r="T27" s="22">
        <f t="shared" si="3"/>
        <v>99210314.624106497</v>
      </c>
      <c r="U27" s="22">
        <f t="shared" si="3"/>
        <v>99389371.916868255</v>
      </c>
      <c r="V27" s="22">
        <f t="shared" si="3"/>
        <v>99569442.86231406</v>
      </c>
      <c r="W27" s="22">
        <f t="shared" si="3"/>
        <v>99750533.198784664</v>
      </c>
      <c r="X27" s="22">
        <f t="shared" si="3"/>
        <v>99932648.697105929</v>
      </c>
      <c r="Y27" s="22">
        <f t="shared" si="3"/>
        <v>100115795.16077256</v>
      </c>
      <c r="Z27" s="22">
        <f t="shared" si="3"/>
        <v>100299978.42613328</v>
      </c>
      <c r="AA27" s="22">
        <f t="shared" si="3"/>
        <v>100485204.36257656</v>
      </c>
    </row>
    <row r="28" spans="1:27" ht="14.25" customHeight="1">
      <c r="A28" s="21" t="s">
        <v>15</v>
      </c>
      <c r="B28" s="2"/>
      <c r="C28" s="22">
        <f t="shared" ref="C28:C30" si="4">SUM(D28:AA28)</f>
        <v>2064309587.6891973</v>
      </c>
      <c r="D28" s="23">
        <f t="shared" ref="D28:AA28" si="5">(D24-D27)*$F$13</f>
        <v>242309266.76009306</v>
      </c>
      <c r="E28" s="23">
        <f t="shared" si="5"/>
        <v>485003060.98511106</v>
      </c>
      <c r="F28" s="23">
        <f t="shared" si="5"/>
        <v>122310392.60487905</v>
      </c>
      <c r="G28" s="23">
        <f t="shared" si="5"/>
        <v>122509199.15066284</v>
      </c>
      <c r="H28" s="23">
        <f t="shared" si="5"/>
        <v>122709131.15068325</v>
      </c>
      <c r="I28" s="23">
        <f t="shared" si="5"/>
        <v>50217414.9481676</v>
      </c>
      <c r="J28" s="23">
        <f t="shared" si="5"/>
        <v>50304258.767017387</v>
      </c>
      <c r="K28" s="23">
        <f t="shared" si="5"/>
        <v>50391594.213260345</v>
      </c>
      <c r="L28" s="23">
        <f t="shared" si="5"/>
        <v>50479424.070024833</v>
      </c>
      <c r="M28" s="23">
        <f t="shared" si="5"/>
        <v>50567751.136194617</v>
      </c>
      <c r="N28" s="23">
        <f t="shared" si="5"/>
        <v>50656578.226498112</v>
      </c>
      <c r="O28" s="23">
        <f t="shared" si="5"/>
        <v>50745908.171598017</v>
      </c>
      <c r="P28" s="23">
        <f t="shared" si="5"/>
        <v>50835743.818181626</v>
      </c>
      <c r="Q28" s="23">
        <f t="shared" si="5"/>
        <v>50926088.029051423</v>
      </c>
      <c r="R28" s="23">
        <f t="shared" si="5"/>
        <v>51016943.683216415</v>
      </c>
      <c r="S28" s="23">
        <f t="shared" si="5"/>
        <v>51108313.675983794</v>
      </c>
      <c r="T28" s="23">
        <f t="shared" si="5"/>
        <v>51200200.9190512</v>
      </c>
      <c r="U28" s="23">
        <f t="shared" si="5"/>
        <v>51292608.340599656</v>
      </c>
      <c r="V28" s="23">
        <f t="shared" si="5"/>
        <v>51385538.885386646</v>
      </c>
      <c r="W28" s="23">
        <f t="shared" si="5"/>
        <v>51478995.514840201</v>
      </c>
      <c r="X28" s="23">
        <f t="shared" si="5"/>
        <v>51572981.207153037</v>
      </c>
      <c r="Y28" s="23">
        <f t="shared" si="5"/>
        <v>51667498.95737765</v>
      </c>
      <c r="Z28" s="23">
        <f t="shared" si="5"/>
        <v>51762551.777521648</v>
      </c>
      <c r="AA28" s="23">
        <f t="shared" si="5"/>
        <v>51858142.696643777</v>
      </c>
    </row>
    <row r="29" spans="1:27" ht="14.25" customHeight="1">
      <c r="A29" s="32" t="s">
        <v>161</v>
      </c>
      <c r="B29" s="2"/>
      <c r="C29" s="22">
        <f t="shared" si="4"/>
        <v>3833717805.7085099</v>
      </c>
      <c r="D29" s="23">
        <f t="shared" ref="D29:AA29" si="6">(D24-D27)*$G$13</f>
        <v>450002923.98303002</v>
      </c>
      <c r="E29" s="23">
        <f t="shared" si="6"/>
        <v>900719970.40092063</v>
      </c>
      <c r="F29" s="23">
        <f t="shared" si="6"/>
        <v>227147871.9804897</v>
      </c>
      <c r="G29" s="23">
        <f t="shared" si="6"/>
        <v>227517084.13694531</v>
      </c>
      <c r="H29" s="23">
        <f t="shared" si="6"/>
        <v>227888386.42269751</v>
      </c>
      <c r="I29" s="23">
        <f t="shared" si="6"/>
        <v>93260913.475168407</v>
      </c>
      <c r="J29" s="23">
        <f t="shared" si="6"/>
        <v>93422194.853032306</v>
      </c>
      <c r="K29" s="23">
        <f t="shared" si="6"/>
        <v>93584389.253197789</v>
      </c>
      <c r="L29" s="23">
        <f t="shared" si="6"/>
        <v>93747501.844331846</v>
      </c>
      <c r="M29" s="23">
        <f t="shared" si="6"/>
        <v>93911537.824361444</v>
      </c>
      <c r="N29" s="23">
        <f t="shared" si="6"/>
        <v>94076502.420639351</v>
      </c>
      <c r="O29" s="23">
        <f t="shared" si="6"/>
        <v>94242400.890110612</v>
      </c>
      <c r="P29" s="23">
        <f t="shared" si="6"/>
        <v>94409238.519480169</v>
      </c>
      <c r="Q29" s="23">
        <f t="shared" si="6"/>
        <v>94577020.625381231</v>
      </c>
      <c r="R29" s="23">
        <f t="shared" si="6"/>
        <v>94745752.554544777</v>
      </c>
      <c r="S29" s="23">
        <f t="shared" si="6"/>
        <v>94915439.683969915</v>
      </c>
      <c r="T29" s="23">
        <f t="shared" si="6"/>
        <v>95086087.421095103</v>
      </c>
      <c r="U29" s="23">
        <f t="shared" si="6"/>
        <v>95257701.20397079</v>
      </c>
      <c r="V29" s="23">
        <f t="shared" si="6"/>
        <v>95430286.501432359</v>
      </c>
      <c r="W29" s="23">
        <f t="shared" si="6"/>
        <v>95603848.813274667</v>
      </c>
      <c r="X29" s="23">
        <f t="shared" si="6"/>
        <v>95778393.670427069</v>
      </c>
      <c r="Y29" s="23">
        <f t="shared" si="6"/>
        <v>95953926.635129929</v>
      </c>
      <c r="Z29" s="23">
        <f t="shared" si="6"/>
        <v>96130453.301111639</v>
      </c>
      <c r="AA29" s="23">
        <f t="shared" si="6"/>
        <v>96307979.29376702</v>
      </c>
    </row>
    <row r="30" spans="1:27" ht="14.25" customHeight="1">
      <c r="A30" s="24" t="s">
        <v>10</v>
      </c>
      <c r="B30" s="2"/>
      <c r="C30" s="22">
        <f t="shared" si="4"/>
        <v>9898027393.397707</v>
      </c>
      <c r="D30" s="26">
        <f t="shared" ref="D30:AA30" si="7">D28+D29+D27</f>
        <v>1161833367.6153107</v>
      </c>
      <c r="E30" s="26">
        <f t="shared" si="7"/>
        <v>2325510481.6357336</v>
      </c>
      <c r="F30" s="26">
        <f t="shared" si="7"/>
        <v>586458360.56766605</v>
      </c>
      <c r="G30" s="26">
        <f t="shared" si="7"/>
        <v>587411605.49172676</v>
      </c>
      <c r="H30" s="26">
        <f t="shared" si="7"/>
        <v>588370246.78507757</v>
      </c>
      <c r="I30" s="26">
        <f t="shared" si="7"/>
        <v>240784304.71225366</v>
      </c>
      <c r="J30" s="26">
        <f t="shared" si="7"/>
        <v>241200706.64297602</v>
      </c>
      <c r="K30" s="26">
        <f t="shared" si="7"/>
        <v>241619465.84677118</v>
      </c>
      <c r="L30" s="26">
        <f t="shared" si="7"/>
        <v>242040595.66828513</v>
      </c>
      <c r="M30" s="26">
        <f t="shared" si="7"/>
        <v>242464109.52770853</v>
      </c>
      <c r="N30" s="26">
        <f t="shared" si="7"/>
        <v>242890020.92120445</v>
      </c>
      <c r="O30" s="26">
        <f t="shared" si="7"/>
        <v>243318343.42133847</v>
      </c>
      <c r="P30" s="26">
        <f t="shared" si="7"/>
        <v>243749090.67751122</v>
      </c>
      <c r="Q30" s="26">
        <f t="shared" si="7"/>
        <v>244182276.4163931</v>
      </c>
      <c r="R30" s="26">
        <f t="shared" si="7"/>
        <v>244617914.44236225</v>
      </c>
      <c r="S30" s="26">
        <f t="shared" si="7"/>
        <v>245056018.63794386</v>
      </c>
      <c r="T30" s="26">
        <f t="shared" si="7"/>
        <v>245496602.9642528</v>
      </c>
      <c r="U30" s="26">
        <f t="shared" si="7"/>
        <v>245939681.46143872</v>
      </c>
      <c r="V30" s="26">
        <f t="shared" si="7"/>
        <v>246385268.24913305</v>
      </c>
      <c r="W30" s="26">
        <f t="shared" si="7"/>
        <v>246833377.52689952</v>
      </c>
      <c r="X30" s="26">
        <f t="shared" si="7"/>
        <v>247284023.57468605</v>
      </c>
      <c r="Y30" s="26">
        <f t="shared" si="7"/>
        <v>247737220.75328013</v>
      </c>
      <c r="Z30" s="26">
        <f t="shared" si="7"/>
        <v>248192983.50476655</v>
      </c>
      <c r="AA30" s="26">
        <f t="shared" si="7"/>
        <v>248651326.35298735</v>
      </c>
    </row>
    <row r="31" spans="1:27" ht="14.25" customHeight="1">
      <c r="A31" s="29"/>
      <c r="B31" s="2"/>
      <c r="C31" s="30"/>
      <c r="D31" s="2"/>
      <c r="E31" s="31"/>
      <c r="F31" s="31"/>
      <c r="G31" s="31"/>
      <c r="H31" s="31"/>
      <c r="I31" s="31"/>
      <c r="J31" s="31"/>
      <c r="K31" s="31"/>
      <c r="L31" s="31"/>
      <c r="M31" s="31"/>
      <c r="N31" s="2"/>
      <c r="O31" s="2"/>
      <c r="P31" s="2"/>
      <c r="Q31" s="2"/>
      <c r="R31" s="2"/>
      <c r="S31" s="2"/>
      <c r="T31" s="2"/>
      <c r="U31" s="2"/>
      <c r="V31" s="2"/>
      <c r="W31" s="2"/>
      <c r="X31" s="2"/>
      <c r="Y31" s="2"/>
      <c r="Z31" s="2"/>
      <c r="AA31" s="2"/>
    </row>
    <row r="32" spans="1:27" ht="14.25" customHeight="1">
      <c r="A32" s="29"/>
      <c r="B32" s="2"/>
      <c r="C32" s="30"/>
      <c r="D32" s="2"/>
      <c r="E32" s="31"/>
      <c r="F32" s="31"/>
      <c r="G32" s="31"/>
      <c r="H32" s="31"/>
      <c r="I32" s="31"/>
      <c r="J32" s="31"/>
      <c r="K32" s="31"/>
      <c r="L32" s="31"/>
      <c r="M32" s="31"/>
      <c r="N32" s="2"/>
      <c r="O32" s="2"/>
      <c r="P32" s="2"/>
      <c r="Q32" s="2"/>
      <c r="R32" s="2"/>
      <c r="S32" s="2"/>
      <c r="T32" s="2"/>
      <c r="U32" s="2"/>
      <c r="V32" s="2"/>
      <c r="W32" s="2"/>
      <c r="X32" s="2"/>
      <c r="Y32" s="2"/>
      <c r="Z32" s="2"/>
      <c r="AA32" s="2"/>
    </row>
    <row r="33" spans="1:27" ht="14.25" customHeight="1">
      <c r="A33" s="100" t="s">
        <v>162</v>
      </c>
      <c r="B33" s="2"/>
      <c r="C33" s="18"/>
      <c r="D33" s="2"/>
      <c r="E33" s="2"/>
      <c r="F33" s="2"/>
      <c r="G33" s="2"/>
      <c r="H33" s="2"/>
      <c r="I33" s="2"/>
      <c r="J33" s="2"/>
      <c r="K33" s="2"/>
      <c r="L33" s="2"/>
      <c r="M33" s="2"/>
      <c r="N33" s="2"/>
      <c r="O33" s="2"/>
      <c r="P33" s="2"/>
      <c r="Q33" s="2"/>
      <c r="R33" s="2"/>
      <c r="S33" s="2"/>
      <c r="T33" s="2"/>
      <c r="U33" s="2"/>
      <c r="V33" s="2"/>
      <c r="W33" s="2"/>
      <c r="X33" s="2"/>
      <c r="Y33" s="2"/>
      <c r="Z33" s="2"/>
      <c r="AA33" s="2"/>
    </row>
    <row r="34" spans="1:27" ht="14.25" customHeight="1">
      <c r="A34" s="2" t="s">
        <v>163</v>
      </c>
      <c r="B34" s="2"/>
      <c r="C34" s="34">
        <f t="shared" ref="C34:AA34" si="8">IFERROR(C27/C24,0)</f>
        <v>0.40412092642500919</v>
      </c>
      <c r="D34" s="34">
        <f t="shared" si="8"/>
        <v>0.40412092642500913</v>
      </c>
      <c r="E34" s="34">
        <f t="shared" si="8"/>
        <v>0.40412092642500913</v>
      </c>
      <c r="F34" s="34">
        <f t="shared" si="8"/>
        <v>0.40412092642500919</v>
      </c>
      <c r="G34" s="34">
        <f t="shared" si="8"/>
        <v>0.40412092642500913</v>
      </c>
      <c r="H34" s="34">
        <f t="shared" si="8"/>
        <v>0.40412092642500913</v>
      </c>
      <c r="I34" s="34">
        <f t="shared" si="8"/>
        <v>0.40412092642500924</v>
      </c>
      <c r="J34" s="34">
        <f t="shared" si="8"/>
        <v>0.40412092642500919</v>
      </c>
      <c r="K34" s="34">
        <f t="shared" si="8"/>
        <v>0.40412092642500919</v>
      </c>
      <c r="L34" s="34">
        <f t="shared" si="8"/>
        <v>0.40412092642500919</v>
      </c>
      <c r="M34" s="34">
        <f t="shared" si="8"/>
        <v>0.40412092642500919</v>
      </c>
      <c r="N34" s="34">
        <f t="shared" si="8"/>
        <v>0.40412092642500919</v>
      </c>
      <c r="O34" s="34">
        <f t="shared" si="8"/>
        <v>0.40412092642500919</v>
      </c>
      <c r="P34" s="34">
        <f t="shared" si="8"/>
        <v>0.40412092642500924</v>
      </c>
      <c r="Q34" s="34">
        <f t="shared" si="8"/>
        <v>0.40412092642500919</v>
      </c>
      <c r="R34" s="34">
        <f t="shared" si="8"/>
        <v>0.40412092642500913</v>
      </c>
      <c r="S34" s="34">
        <f t="shared" si="8"/>
        <v>0.40412092642500913</v>
      </c>
      <c r="T34" s="34">
        <f t="shared" si="8"/>
        <v>0.40412092642500919</v>
      </c>
      <c r="U34" s="34">
        <f t="shared" si="8"/>
        <v>0.40412092642500919</v>
      </c>
      <c r="V34" s="34">
        <f t="shared" si="8"/>
        <v>0.40412092642500919</v>
      </c>
      <c r="W34" s="34">
        <f t="shared" si="8"/>
        <v>0.40412092642500913</v>
      </c>
      <c r="X34" s="34">
        <f t="shared" si="8"/>
        <v>0.40412092642500919</v>
      </c>
      <c r="Y34" s="34">
        <f t="shared" si="8"/>
        <v>0.40412092642500913</v>
      </c>
      <c r="Z34" s="34">
        <f t="shared" si="8"/>
        <v>0.40412092642500913</v>
      </c>
      <c r="AA34" s="34">
        <f t="shared" si="8"/>
        <v>0.40412092642500919</v>
      </c>
    </row>
    <row r="35" spans="1:27" ht="14.25" customHeight="1">
      <c r="A35" s="32" t="s">
        <v>15</v>
      </c>
      <c r="B35" s="2"/>
      <c r="C35" s="33">
        <f t="shared" ref="C35:AA35" si="9">IFERROR(C28/C24,0)</f>
        <v>0.20855767575124678</v>
      </c>
      <c r="D35" s="34">
        <f t="shared" si="9"/>
        <v>0.20855767575124678</v>
      </c>
      <c r="E35" s="34">
        <f t="shared" si="9"/>
        <v>0.20855767575124678</v>
      </c>
      <c r="F35" s="34">
        <f t="shared" si="9"/>
        <v>0.20855767575124676</v>
      </c>
      <c r="G35" s="34">
        <f t="shared" si="9"/>
        <v>0.20855767575124678</v>
      </c>
      <c r="H35" s="34">
        <f t="shared" si="9"/>
        <v>0.20855767575124678</v>
      </c>
      <c r="I35" s="34">
        <f t="shared" si="9"/>
        <v>0.20855767575124678</v>
      </c>
      <c r="J35" s="34">
        <f t="shared" si="9"/>
        <v>0.20855767575124678</v>
      </c>
      <c r="K35" s="34">
        <f t="shared" si="9"/>
        <v>0.20855767575124673</v>
      </c>
      <c r="L35" s="34">
        <f t="shared" si="9"/>
        <v>0.20855767575124676</v>
      </c>
      <c r="M35" s="34">
        <f t="shared" si="9"/>
        <v>0.20855767575124676</v>
      </c>
      <c r="N35" s="34">
        <f t="shared" si="9"/>
        <v>0.20855767575124681</v>
      </c>
      <c r="O35" s="34">
        <f t="shared" si="9"/>
        <v>0.20855767575124678</v>
      </c>
      <c r="P35" s="34">
        <f t="shared" si="9"/>
        <v>0.20855767575124678</v>
      </c>
      <c r="Q35" s="34">
        <f t="shared" si="9"/>
        <v>0.20855767575124673</v>
      </c>
      <c r="R35" s="34">
        <f t="shared" si="9"/>
        <v>0.20855767575124676</v>
      </c>
      <c r="S35" s="34">
        <f t="shared" si="9"/>
        <v>0.20855767575124681</v>
      </c>
      <c r="T35" s="34">
        <f t="shared" si="9"/>
        <v>0.20855767575124676</v>
      </c>
      <c r="U35" s="34">
        <f t="shared" si="9"/>
        <v>0.20855767575124681</v>
      </c>
      <c r="V35" s="34">
        <f t="shared" si="9"/>
        <v>0.20855767575124673</v>
      </c>
      <c r="W35" s="34">
        <f t="shared" si="9"/>
        <v>0.20855767575124681</v>
      </c>
      <c r="X35" s="34">
        <f t="shared" si="9"/>
        <v>0.20855767575124681</v>
      </c>
      <c r="Y35" s="34">
        <f t="shared" si="9"/>
        <v>0.20855767575124681</v>
      </c>
      <c r="Z35" s="34">
        <f t="shared" si="9"/>
        <v>0.20855767575124678</v>
      </c>
      <c r="AA35" s="34">
        <f t="shared" si="9"/>
        <v>0.20855767575124676</v>
      </c>
    </row>
    <row r="36" spans="1:27" ht="14.25" customHeight="1">
      <c r="A36" s="32" t="s">
        <v>161</v>
      </c>
      <c r="B36" s="2"/>
      <c r="C36" s="33">
        <f t="shared" ref="C36:AA36" si="10">IFERROR(C29/C24,0)</f>
        <v>0.38732139782374408</v>
      </c>
      <c r="D36" s="34">
        <f t="shared" si="10"/>
        <v>0.38732139782374408</v>
      </c>
      <c r="E36" s="34">
        <f t="shared" si="10"/>
        <v>0.38732139782374408</v>
      </c>
      <c r="F36" s="34">
        <f t="shared" si="10"/>
        <v>0.38732139782374403</v>
      </c>
      <c r="G36" s="34">
        <f t="shared" si="10"/>
        <v>0.38732139782374408</v>
      </c>
      <c r="H36" s="34">
        <f t="shared" si="10"/>
        <v>0.38732139782374408</v>
      </c>
      <c r="I36" s="34">
        <f t="shared" si="10"/>
        <v>0.38732139782374403</v>
      </c>
      <c r="J36" s="34">
        <f t="shared" si="10"/>
        <v>0.38732139782374408</v>
      </c>
      <c r="K36" s="34">
        <f t="shared" si="10"/>
        <v>0.38732139782374397</v>
      </c>
      <c r="L36" s="34">
        <f t="shared" si="10"/>
        <v>0.38732139782374403</v>
      </c>
      <c r="M36" s="34">
        <f t="shared" si="10"/>
        <v>0.38732139782374403</v>
      </c>
      <c r="N36" s="34">
        <f t="shared" si="10"/>
        <v>0.38732139782374408</v>
      </c>
      <c r="O36" s="34">
        <f t="shared" si="10"/>
        <v>0.38732139782374403</v>
      </c>
      <c r="P36" s="34">
        <f t="shared" si="10"/>
        <v>0.38732139782374403</v>
      </c>
      <c r="Q36" s="34">
        <f t="shared" si="10"/>
        <v>0.38732139782374403</v>
      </c>
      <c r="R36" s="34">
        <f t="shared" si="10"/>
        <v>0.38732139782374403</v>
      </c>
      <c r="S36" s="34">
        <f t="shared" si="10"/>
        <v>0.38732139782374414</v>
      </c>
      <c r="T36" s="34">
        <f t="shared" si="10"/>
        <v>0.38732139782374403</v>
      </c>
      <c r="U36" s="34">
        <f t="shared" si="10"/>
        <v>0.38732139782374408</v>
      </c>
      <c r="V36" s="34">
        <f t="shared" si="10"/>
        <v>0.38732139782374403</v>
      </c>
      <c r="W36" s="34">
        <f t="shared" si="10"/>
        <v>0.38732139782374408</v>
      </c>
      <c r="X36" s="34">
        <f t="shared" si="10"/>
        <v>0.38732139782374408</v>
      </c>
      <c r="Y36" s="34">
        <f t="shared" si="10"/>
        <v>0.38732139782374408</v>
      </c>
      <c r="Z36" s="34">
        <f t="shared" si="10"/>
        <v>0.38732139782374408</v>
      </c>
      <c r="AA36" s="34">
        <f t="shared" si="10"/>
        <v>0.38732139782374397</v>
      </c>
    </row>
    <row r="37" spans="1:27" ht="14.25" customHeight="1">
      <c r="A37" s="24" t="s">
        <v>164</v>
      </c>
      <c r="B37" s="2"/>
      <c r="C37" s="35">
        <f t="shared" ref="C37:AA37" si="11">C35+C36</f>
        <v>0.59587907357499081</v>
      </c>
      <c r="D37" s="36">
        <f t="shared" si="11"/>
        <v>0.59587907357499081</v>
      </c>
      <c r="E37" s="36">
        <f t="shared" si="11"/>
        <v>0.59587907357499081</v>
      </c>
      <c r="F37" s="36">
        <f t="shared" si="11"/>
        <v>0.59587907357499081</v>
      </c>
      <c r="G37" s="36">
        <f t="shared" si="11"/>
        <v>0.59587907357499081</v>
      </c>
      <c r="H37" s="36">
        <f t="shared" si="11"/>
        <v>0.59587907357499081</v>
      </c>
      <c r="I37" s="36">
        <f t="shared" si="11"/>
        <v>0.59587907357499081</v>
      </c>
      <c r="J37" s="36">
        <f t="shared" si="11"/>
        <v>0.59587907357499081</v>
      </c>
      <c r="K37" s="36">
        <f t="shared" si="11"/>
        <v>0.5958790735749907</v>
      </c>
      <c r="L37" s="36">
        <f t="shared" si="11"/>
        <v>0.59587907357499081</v>
      </c>
      <c r="M37" s="36">
        <f t="shared" si="11"/>
        <v>0.59587907357499081</v>
      </c>
      <c r="N37" s="36">
        <f t="shared" si="11"/>
        <v>0.59587907357499093</v>
      </c>
      <c r="O37" s="36">
        <f t="shared" si="11"/>
        <v>0.59587907357499081</v>
      </c>
      <c r="P37" s="36">
        <f t="shared" si="11"/>
        <v>0.59587907357499081</v>
      </c>
      <c r="Q37" s="36">
        <f t="shared" si="11"/>
        <v>0.59587907357499081</v>
      </c>
      <c r="R37" s="36">
        <f t="shared" si="11"/>
        <v>0.59587907357499081</v>
      </c>
      <c r="S37" s="36">
        <f t="shared" si="11"/>
        <v>0.59587907357499093</v>
      </c>
      <c r="T37" s="36">
        <f t="shared" si="11"/>
        <v>0.59587907357499081</v>
      </c>
      <c r="U37" s="36">
        <f t="shared" si="11"/>
        <v>0.59587907357499093</v>
      </c>
      <c r="V37" s="36">
        <f t="shared" si="11"/>
        <v>0.59587907357499081</v>
      </c>
      <c r="W37" s="36">
        <f t="shared" si="11"/>
        <v>0.59587907357499093</v>
      </c>
      <c r="X37" s="36">
        <f t="shared" si="11"/>
        <v>0.59587907357499093</v>
      </c>
      <c r="Y37" s="36">
        <f t="shared" si="11"/>
        <v>0.59587907357499093</v>
      </c>
      <c r="Z37" s="36">
        <f t="shared" si="11"/>
        <v>0.59587907357499081</v>
      </c>
      <c r="AA37" s="36">
        <f t="shared" si="11"/>
        <v>0.5958790735749907</v>
      </c>
    </row>
    <row r="38" spans="1:27"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spans="1:27"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spans="1:27"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8">
    <mergeCell ref="E10:J10"/>
    <mergeCell ref="D11:K11"/>
    <mergeCell ref="C13:E13"/>
    <mergeCell ref="A4:K4"/>
    <mergeCell ref="A5:K5"/>
    <mergeCell ref="E6:K6"/>
    <mergeCell ref="C7:K7"/>
    <mergeCell ref="C8:K8"/>
  </mergeCells>
  <dataValidations count="2">
    <dataValidation type="decimal" operator="greaterThanOrEqual" allowBlank="1" showInputMessage="1" showErrorMessage="1" prompt="El capital en riesgo no puede ser menor a 20%" sqref="F13" xr:uid="{00000000-0002-0000-0300-000000000000}">
      <formula1>0.2</formula1>
    </dataValidation>
    <dataValidation type="custom" allowBlank="1" showInputMessage="1" showErrorMessage="1" prompt="La suma del porcentaje de capital en riesgo más el porcentaje de crédito no pueden ser superior a 100%" sqref="H13" xr:uid="{00000000-0002-0000-0300-000001000000}">
      <formula1>F13+G13=100%</formula1>
    </dataValidation>
  </dataValidations>
  <printOptions horizontalCentered="1"/>
  <pageMargins left="0.70866141732283472" right="0.70866141732283472" top="0.74803149606299213" bottom="0.74803149606299213" header="0" footer="0"/>
  <pageSetup fitToHeight="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1000"/>
  <sheetViews>
    <sheetView workbookViewId="0">
      <selection activeCell="A5" sqref="A5:K5"/>
    </sheetView>
  </sheetViews>
  <sheetFormatPr baseColWidth="10" defaultColWidth="14.42578125" defaultRowHeight="15" customHeight="1"/>
  <cols>
    <col min="1" max="1" width="51.85546875" customWidth="1"/>
    <col min="2" max="2" width="8.7109375" customWidth="1"/>
    <col min="3" max="3" width="15" customWidth="1"/>
    <col min="4" max="5" width="13.28515625" customWidth="1"/>
    <col min="6" max="10" width="12.7109375" customWidth="1"/>
    <col min="11" max="11" width="14.5703125" customWidth="1"/>
    <col min="12" max="12" width="12.7109375" customWidth="1"/>
    <col min="13" max="27" width="13.28515625" customWidth="1"/>
  </cols>
  <sheetData>
    <row r="1" spans="1:27" ht="14.25" customHeight="1">
      <c r="A1" s="1"/>
      <c r="B1" s="1"/>
      <c r="C1" s="1"/>
      <c r="D1" s="1"/>
      <c r="E1" s="1"/>
      <c r="F1" s="1"/>
      <c r="G1" s="1"/>
      <c r="H1" s="1"/>
      <c r="I1" s="1"/>
      <c r="J1" s="1"/>
      <c r="K1" s="1"/>
      <c r="L1" s="1"/>
      <c r="M1" s="1"/>
      <c r="N1" s="1"/>
      <c r="O1" s="1"/>
      <c r="P1" s="1"/>
      <c r="Q1" s="1"/>
      <c r="R1" s="1"/>
      <c r="S1" s="1"/>
      <c r="T1" s="1"/>
      <c r="U1" s="1"/>
      <c r="V1" s="1"/>
      <c r="W1" s="1"/>
      <c r="X1" s="1"/>
      <c r="Y1" s="1"/>
      <c r="Z1" s="1"/>
      <c r="AA1" s="1"/>
    </row>
    <row r="2" spans="1:27" ht="14.25" customHeight="1">
      <c r="A2" s="1"/>
      <c r="B2" s="1"/>
      <c r="C2" s="1"/>
      <c r="D2" s="1"/>
      <c r="E2" s="1"/>
      <c r="F2" s="1"/>
      <c r="G2" s="1"/>
      <c r="H2" s="1"/>
      <c r="I2" s="1"/>
      <c r="J2" s="1"/>
      <c r="K2" s="1"/>
      <c r="L2" s="1"/>
      <c r="M2" s="1"/>
      <c r="N2" s="1"/>
      <c r="O2" s="1"/>
      <c r="P2" s="1"/>
      <c r="Q2" s="1"/>
      <c r="R2" s="1"/>
      <c r="S2" s="1"/>
      <c r="T2" s="1"/>
      <c r="U2" s="1"/>
      <c r="V2" s="1"/>
      <c r="W2" s="1"/>
      <c r="X2" s="1"/>
      <c r="Y2" s="1"/>
      <c r="Z2" s="1"/>
      <c r="AA2" s="1"/>
    </row>
    <row r="3" spans="1:27" ht="14.25" customHeight="1">
      <c r="A3" s="1"/>
      <c r="B3" s="1"/>
      <c r="C3" s="1"/>
      <c r="D3" s="1"/>
      <c r="E3" s="1"/>
      <c r="F3" s="1"/>
      <c r="G3" s="1"/>
      <c r="H3" s="1"/>
      <c r="I3" s="1"/>
      <c r="J3" s="1"/>
      <c r="K3" s="1"/>
      <c r="L3" s="1"/>
      <c r="M3" s="1"/>
      <c r="N3" s="1"/>
      <c r="O3" s="1"/>
      <c r="P3" s="1"/>
      <c r="Q3" s="1"/>
      <c r="R3" s="1"/>
      <c r="S3" s="1"/>
      <c r="T3" s="1"/>
      <c r="U3" s="1"/>
      <c r="V3" s="1"/>
      <c r="W3" s="1"/>
      <c r="X3" s="1"/>
      <c r="Y3" s="1"/>
      <c r="Z3" s="1"/>
      <c r="AA3" s="1"/>
    </row>
    <row r="4" spans="1:27" ht="30.75" customHeight="1">
      <c r="A4" s="165" t="s">
        <v>18</v>
      </c>
      <c r="B4" s="166"/>
      <c r="C4" s="166"/>
      <c r="D4" s="166"/>
      <c r="E4" s="166"/>
      <c r="F4" s="166"/>
      <c r="G4" s="166"/>
      <c r="H4" s="166"/>
      <c r="I4" s="166"/>
      <c r="J4" s="166"/>
      <c r="K4" s="167"/>
      <c r="L4" s="1"/>
      <c r="M4" s="1"/>
      <c r="N4" s="1"/>
      <c r="O4" s="1"/>
      <c r="P4" s="1"/>
      <c r="Q4" s="1"/>
      <c r="R4" s="1"/>
      <c r="S4" s="1"/>
      <c r="T4" s="1"/>
      <c r="U4" s="1"/>
      <c r="V4" s="1"/>
      <c r="W4" s="1"/>
      <c r="X4" s="1"/>
      <c r="Y4" s="1"/>
      <c r="Z4" s="1"/>
      <c r="AA4" s="1"/>
    </row>
    <row r="5" spans="1:27" ht="33.75" customHeight="1">
      <c r="A5" s="168" t="s">
        <v>19</v>
      </c>
      <c r="B5" s="166"/>
      <c r="C5" s="166"/>
      <c r="D5" s="166"/>
      <c r="E5" s="166"/>
      <c r="F5" s="166"/>
      <c r="G5" s="166"/>
      <c r="H5" s="166"/>
      <c r="I5" s="166"/>
      <c r="J5" s="166"/>
      <c r="K5" s="167"/>
      <c r="L5" s="1"/>
      <c r="M5" s="1"/>
      <c r="N5" s="1"/>
      <c r="O5" s="1"/>
      <c r="P5" s="1"/>
      <c r="Q5" s="1"/>
      <c r="R5" s="1"/>
      <c r="S5" s="1"/>
      <c r="T5" s="1"/>
      <c r="U5" s="1"/>
      <c r="V5" s="1"/>
      <c r="W5" s="1"/>
      <c r="X5" s="1"/>
      <c r="Y5" s="1"/>
      <c r="Z5" s="1"/>
      <c r="AA5" s="1"/>
    </row>
    <row r="6" spans="1:27" ht="14.25" customHeight="1">
      <c r="A6" s="2"/>
      <c r="B6" s="2"/>
      <c r="C6" s="2"/>
      <c r="D6" s="2"/>
      <c r="E6" s="169"/>
      <c r="F6" s="166"/>
      <c r="G6" s="166"/>
      <c r="H6" s="166"/>
      <c r="I6" s="166"/>
      <c r="J6" s="166"/>
      <c r="K6" s="167"/>
      <c r="L6" s="2"/>
      <c r="M6" s="2"/>
      <c r="N6" s="2"/>
      <c r="O6" s="2"/>
      <c r="P6" s="2"/>
      <c r="Q6" s="2"/>
      <c r="R6" s="2"/>
      <c r="S6" s="2"/>
      <c r="T6" s="2"/>
      <c r="U6" s="2"/>
      <c r="V6" s="2"/>
      <c r="W6" s="2"/>
      <c r="X6" s="2"/>
      <c r="Y6" s="2"/>
      <c r="Z6" s="2"/>
      <c r="AA6" s="2"/>
    </row>
    <row r="7" spans="1:27" ht="14.25" customHeight="1">
      <c r="A7" s="3" t="s">
        <v>2</v>
      </c>
      <c r="B7" s="4" t="s">
        <v>3</v>
      </c>
      <c r="C7" s="179"/>
      <c r="D7" s="166"/>
      <c r="E7" s="166"/>
      <c r="F7" s="166"/>
      <c r="G7" s="166"/>
      <c r="H7" s="166"/>
      <c r="I7" s="166"/>
      <c r="J7" s="166"/>
      <c r="K7" s="167"/>
      <c r="L7" s="2"/>
      <c r="M7" s="2"/>
      <c r="N7" s="2"/>
      <c r="O7" s="2"/>
      <c r="P7" s="2"/>
      <c r="Q7" s="2"/>
      <c r="R7" s="2"/>
      <c r="S7" s="2"/>
      <c r="T7" s="2"/>
      <c r="U7" s="2"/>
      <c r="V7" s="2"/>
      <c r="W7" s="2"/>
      <c r="X7" s="2"/>
      <c r="Y7" s="2"/>
      <c r="Z7" s="2"/>
      <c r="AA7" s="2"/>
    </row>
    <row r="8" spans="1:27" ht="14.25" customHeight="1">
      <c r="A8" s="3" t="s">
        <v>4</v>
      </c>
      <c r="B8" s="3"/>
      <c r="C8" s="179"/>
      <c r="D8" s="166"/>
      <c r="E8" s="166"/>
      <c r="F8" s="166"/>
      <c r="G8" s="166"/>
      <c r="H8" s="166"/>
      <c r="I8" s="166"/>
      <c r="J8" s="166"/>
      <c r="K8" s="167"/>
      <c r="L8" s="2"/>
      <c r="M8" s="2"/>
      <c r="N8" s="2"/>
      <c r="O8" s="2"/>
      <c r="P8" s="2"/>
      <c r="Q8" s="2"/>
      <c r="R8" s="2"/>
      <c r="S8" s="2"/>
      <c r="T8" s="2"/>
      <c r="U8" s="2"/>
      <c r="V8" s="2"/>
      <c r="W8" s="2"/>
      <c r="X8" s="2"/>
      <c r="Y8" s="2"/>
      <c r="Z8" s="2"/>
      <c r="AA8" s="2"/>
    </row>
    <row r="9" spans="1:27" ht="14.25" customHeight="1">
      <c r="A9" s="3" t="s">
        <v>156</v>
      </c>
      <c r="B9" s="4"/>
      <c r="C9" s="4"/>
      <c r="D9" s="4"/>
      <c r="E9" s="4"/>
      <c r="F9" s="4"/>
      <c r="G9" s="4"/>
      <c r="H9" s="5"/>
      <c r="I9" s="5"/>
      <c r="J9" s="5"/>
      <c r="K9" s="5"/>
      <c r="L9" s="2"/>
      <c r="M9" s="2"/>
      <c r="N9" s="2"/>
      <c r="O9" s="2"/>
      <c r="P9" s="2"/>
      <c r="Q9" s="2"/>
      <c r="R9" s="2"/>
      <c r="S9" s="2"/>
      <c r="T9" s="2"/>
      <c r="U9" s="2"/>
      <c r="V9" s="2"/>
      <c r="W9" s="2"/>
      <c r="X9" s="2"/>
      <c r="Y9" s="2"/>
      <c r="Z9" s="2"/>
      <c r="AA9" s="2"/>
    </row>
    <row r="10" spans="1:27" ht="12.75" customHeight="1">
      <c r="A10" s="4"/>
      <c r="B10" s="4"/>
      <c r="C10" s="4"/>
      <c r="D10" s="4"/>
      <c r="E10" s="171" t="s">
        <v>5</v>
      </c>
      <c r="F10" s="166"/>
      <c r="G10" s="166"/>
      <c r="H10" s="166"/>
      <c r="I10" s="167"/>
      <c r="J10" s="2"/>
      <c r="K10" s="2"/>
      <c r="L10" s="2"/>
      <c r="M10" s="2"/>
      <c r="N10" s="2"/>
      <c r="O10" s="2"/>
      <c r="P10" s="2"/>
      <c r="Q10" s="2"/>
      <c r="R10" s="2"/>
      <c r="S10" s="2"/>
      <c r="T10" s="2"/>
      <c r="U10" s="2"/>
      <c r="V10" s="2"/>
      <c r="W10" s="2"/>
      <c r="X10" s="2"/>
      <c r="Y10" s="2"/>
      <c r="Z10" s="2"/>
      <c r="AA10" s="2"/>
    </row>
    <row r="11" spans="1:27" ht="14.25" customHeight="1">
      <c r="A11" s="2"/>
      <c r="B11" s="2"/>
      <c r="C11" s="2"/>
      <c r="D11" s="169" t="s">
        <v>3</v>
      </c>
      <c r="E11" s="166"/>
      <c r="F11" s="166"/>
      <c r="G11" s="166"/>
      <c r="H11" s="166"/>
      <c r="I11" s="166"/>
      <c r="J11" s="166"/>
      <c r="K11" s="167"/>
      <c r="L11" s="2"/>
      <c r="M11" s="2"/>
      <c r="N11" s="2"/>
      <c r="O11" s="2"/>
      <c r="P11" s="2"/>
      <c r="Q11" s="2"/>
      <c r="R11" s="2"/>
      <c r="S11" s="2"/>
      <c r="T11" s="2"/>
      <c r="U11" s="2"/>
      <c r="V11" s="2"/>
      <c r="W11" s="2"/>
      <c r="X11" s="2"/>
      <c r="Y11" s="2"/>
      <c r="Z11" s="2"/>
      <c r="AA11" s="2"/>
    </row>
    <row r="12" spans="1:27" ht="39" customHeight="1">
      <c r="A12" s="2"/>
      <c r="B12" s="2"/>
      <c r="C12" s="2"/>
      <c r="D12" s="2"/>
      <c r="E12" s="2"/>
      <c r="F12" s="94" t="s">
        <v>6</v>
      </c>
      <c r="G12" s="95" t="s">
        <v>157</v>
      </c>
      <c r="H12" s="95" t="s">
        <v>158</v>
      </c>
      <c r="I12" s="2"/>
      <c r="J12" s="2"/>
      <c r="K12" s="2"/>
      <c r="L12" s="2"/>
      <c r="M12" s="2"/>
      <c r="N12" s="2"/>
      <c r="O12" s="2"/>
      <c r="P12" s="2"/>
      <c r="Q12" s="2"/>
      <c r="R12" s="2"/>
      <c r="S12" s="2"/>
      <c r="T12" s="2"/>
      <c r="U12" s="2"/>
      <c r="V12" s="2"/>
      <c r="W12" s="2"/>
      <c r="X12" s="2"/>
      <c r="Y12" s="2"/>
      <c r="Z12" s="2"/>
      <c r="AA12" s="2"/>
    </row>
    <row r="13" spans="1:27" ht="23.25" customHeight="1">
      <c r="A13" s="7"/>
      <c r="B13" s="2"/>
      <c r="C13" s="180" t="s">
        <v>165</v>
      </c>
      <c r="D13" s="173"/>
      <c r="E13" s="174"/>
      <c r="F13" s="96">
        <f>100%-G13</f>
        <v>0.30000000000000004</v>
      </c>
      <c r="G13" s="101">
        <v>0.7</v>
      </c>
      <c r="H13" s="102">
        <f>SUM(F13:G13)</f>
        <v>1</v>
      </c>
      <c r="I13" s="2"/>
      <c r="J13" s="2"/>
      <c r="K13" s="2"/>
      <c r="L13" s="2"/>
      <c r="M13" s="2"/>
      <c r="N13" s="2"/>
      <c r="O13" s="2"/>
      <c r="P13" s="2"/>
      <c r="Q13" s="2"/>
      <c r="R13" s="2"/>
      <c r="S13" s="2"/>
      <c r="T13" s="2"/>
      <c r="U13" s="2"/>
      <c r="V13" s="2"/>
      <c r="W13" s="2"/>
      <c r="X13" s="2"/>
      <c r="Y13" s="2"/>
      <c r="Z13" s="2"/>
      <c r="AA13" s="2"/>
    </row>
    <row r="14" spans="1:27" ht="14.25" customHeight="1">
      <c r="A14" s="7"/>
      <c r="B14" s="2"/>
      <c r="C14" s="2"/>
      <c r="D14" s="9"/>
      <c r="E14" s="2"/>
      <c r="F14" s="10"/>
      <c r="G14" s="10"/>
      <c r="H14" s="10"/>
      <c r="I14" s="11"/>
      <c r="J14" s="11"/>
      <c r="K14" s="2"/>
      <c r="L14" s="2"/>
      <c r="M14" s="2"/>
      <c r="N14" s="2"/>
      <c r="O14" s="2"/>
      <c r="P14" s="2"/>
      <c r="Q14" s="2"/>
      <c r="R14" s="2"/>
      <c r="S14" s="2"/>
      <c r="T14" s="2"/>
      <c r="U14" s="2"/>
      <c r="V14" s="2"/>
      <c r="W14" s="2"/>
      <c r="X14" s="2"/>
      <c r="Y14" s="2"/>
      <c r="Z14" s="2"/>
      <c r="AA14" s="2"/>
    </row>
    <row r="15" spans="1:27" ht="14.25" customHeight="1">
      <c r="A15" s="1" t="s">
        <v>143</v>
      </c>
      <c r="B15" s="2"/>
      <c r="C15" s="2"/>
      <c r="D15" s="2"/>
      <c r="E15" s="2"/>
      <c r="F15" s="2"/>
      <c r="G15" s="2"/>
      <c r="H15" s="2"/>
      <c r="I15" s="2"/>
      <c r="J15" s="2"/>
      <c r="K15" s="2"/>
      <c r="L15" s="2"/>
      <c r="M15" s="2"/>
      <c r="N15" s="2"/>
      <c r="O15" s="2"/>
      <c r="P15" s="2"/>
      <c r="Q15" s="2"/>
      <c r="R15" s="2"/>
      <c r="S15" s="2"/>
      <c r="T15" s="2"/>
      <c r="U15" s="2"/>
      <c r="V15" s="2"/>
      <c r="W15" s="2"/>
      <c r="X15" s="2"/>
      <c r="Y15" s="2"/>
      <c r="Z15" s="2"/>
      <c r="AA15" s="2"/>
    </row>
    <row r="16" spans="1:27" ht="14.25" customHeight="1">
      <c r="A16" s="12"/>
      <c r="B16" s="2"/>
      <c r="C16" s="2"/>
      <c r="D16" s="16">
        <v>44774</v>
      </c>
      <c r="E16" s="16">
        <v>44805</v>
      </c>
      <c r="F16" s="16">
        <v>44835</v>
      </c>
      <c r="G16" s="16">
        <v>44866</v>
      </c>
      <c r="H16" s="16">
        <v>44896</v>
      </c>
      <c r="I16" s="16">
        <v>44927</v>
      </c>
      <c r="J16" s="16">
        <v>44958</v>
      </c>
      <c r="K16" s="16">
        <v>44986</v>
      </c>
      <c r="L16" s="16">
        <v>45017</v>
      </c>
      <c r="M16" s="16">
        <v>45047</v>
      </c>
      <c r="N16" s="16">
        <v>45078</v>
      </c>
      <c r="O16" s="16">
        <v>45108</v>
      </c>
      <c r="P16" s="16">
        <v>45139</v>
      </c>
      <c r="Q16" s="16">
        <v>45170</v>
      </c>
      <c r="R16" s="16">
        <v>45200</v>
      </c>
      <c r="S16" s="16">
        <v>45231</v>
      </c>
      <c r="T16" s="16">
        <v>45261</v>
      </c>
      <c r="U16" s="16">
        <v>45292</v>
      </c>
      <c r="V16" s="16">
        <v>45323</v>
      </c>
      <c r="W16" s="16">
        <v>45352</v>
      </c>
      <c r="X16" s="16">
        <v>45383</v>
      </c>
      <c r="Y16" s="16">
        <v>45413</v>
      </c>
      <c r="Z16" s="16">
        <v>45444</v>
      </c>
      <c r="AA16" s="16">
        <v>45474</v>
      </c>
    </row>
    <row r="17" spans="1:27" ht="14.25" customHeight="1">
      <c r="A17" s="14" t="s">
        <v>9</v>
      </c>
      <c r="B17" s="2"/>
      <c r="C17" s="15" t="s">
        <v>10</v>
      </c>
      <c r="D17" s="16" t="s">
        <v>24</v>
      </c>
      <c r="E17" s="16" t="s">
        <v>25</v>
      </c>
      <c r="F17" s="16" t="s">
        <v>26</v>
      </c>
      <c r="G17" s="16" t="s">
        <v>27</v>
      </c>
      <c r="H17" s="16" t="s">
        <v>28</v>
      </c>
      <c r="I17" s="16" t="s">
        <v>29</v>
      </c>
      <c r="J17" s="16" t="s">
        <v>30</v>
      </c>
      <c r="K17" s="16" t="s">
        <v>31</v>
      </c>
      <c r="L17" s="16" t="s">
        <v>32</v>
      </c>
      <c r="M17" s="16" t="s">
        <v>33</v>
      </c>
      <c r="N17" s="16" t="s">
        <v>34</v>
      </c>
      <c r="O17" s="16" t="s">
        <v>35</v>
      </c>
      <c r="P17" s="16" t="s">
        <v>36</v>
      </c>
      <c r="Q17" s="16" t="s">
        <v>37</v>
      </c>
      <c r="R17" s="16" t="s">
        <v>38</v>
      </c>
      <c r="S17" s="16" t="s">
        <v>39</v>
      </c>
      <c r="T17" s="16" t="s">
        <v>40</v>
      </c>
      <c r="U17" s="16" t="s">
        <v>41</v>
      </c>
      <c r="V17" s="16" t="s">
        <v>42</v>
      </c>
      <c r="W17" s="16" t="s">
        <v>43</v>
      </c>
      <c r="X17" s="16" t="s">
        <v>44</v>
      </c>
      <c r="Y17" s="16" t="s">
        <v>45</v>
      </c>
      <c r="Z17" s="16" t="s">
        <v>46</v>
      </c>
      <c r="AA17" s="16" t="s">
        <v>47</v>
      </c>
    </row>
    <row r="18" spans="1:27" ht="14.25" customHeight="1">
      <c r="A18" s="17"/>
      <c r="B18" s="2"/>
      <c r="C18" s="18"/>
      <c r="D18" s="2"/>
      <c r="E18" s="2"/>
      <c r="F18" s="2"/>
      <c r="G18" s="2"/>
      <c r="H18" s="2"/>
      <c r="I18" s="2"/>
      <c r="J18" s="2"/>
      <c r="K18" s="2"/>
      <c r="L18" s="2"/>
      <c r="M18" s="2"/>
      <c r="N18" s="2"/>
      <c r="O18" s="2"/>
      <c r="P18" s="2"/>
      <c r="Q18" s="2"/>
      <c r="R18" s="2"/>
      <c r="S18" s="2"/>
      <c r="T18" s="2"/>
      <c r="U18" s="2"/>
      <c r="V18" s="2"/>
      <c r="W18" s="2"/>
      <c r="X18" s="2"/>
      <c r="Y18" s="2"/>
      <c r="Z18" s="2"/>
      <c r="AA18" s="2"/>
    </row>
    <row r="19" spans="1:27" ht="14.25" customHeight="1">
      <c r="A19" s="14" t="s">
        <v>12</v>
      </c>
      <c r="B19" s="2"/>
      <c r="C19" s="20"/>
      <c r="D19" s="2"/>
      <c r="E19" s="2"/>
      <c r="F19" s="2"/>
      <c r="G19" s="2"/>
      <c r="H19" s="2"/>
      <c r="I19" s="2"/>
      <c r="J19" s="2"/>
      <c r="K19" s="2"/>
      <c r="L19" s="2"/>
      <c r="M19" s="2"/>
      <c r="N19" s="2"/>
      <c r="O19" s="2"/>
      <c r="P19" s="2"/>
      <c r="Q19" s="2"/>
      <c r="R19" s="2"/>
      <c r="S19" s="2"/>
      <c r="T19" s="2"/>
      <c r="U19" s="2"/>
      <c r="V19" s="2"/>
      <c r="W19" s="2"/>
      <c r="X19" s="2"/>
      <c r="Y19" s="2"/>
      <c r="Z19" s="2"/>
      <c r="AA19" s="2"/>
    </row>
    <row r="20" spans="1:27" ht="14.25" customHeight="1">
      <c r="A20" s="103" t="s">
        <v>128</v>
      </c>
      <c r="B20" s="2"/>
      <c r="C20" s="22">
        <f t="shared" ref="C20:C22" si="0">SUM(D20:AA20)</f>
        <v>0</v>
      </c>
      <c r="D20" s="23">
        <f>'F1 - Inv Total'!D67</f>
        <v>0</v>
      </c>
      <c r="E20" s="23">
        <f>'F1 - Inv Total'!E67</f>
        <v>0</v>
      </c>
      <c r="F20" s="23">
        <f>'F1 - Inv Total'!F67</f>
        <v>0</v>
      </c>
      <c r="G20" s="23">
        <f>'F1 - Inv Total'!G67</f>
        <v>0</v>
      </c>
      <c r="H20" s="23">
        <f>'F1 - Inv Total'!H67</f>
        <v>0</v>
      </c>
      <c r="I20" s="23">
        <f>'F1 - Inv Total'!I67</f>
        <v>0</v>
      </c>
      <c r="J20" s="23">
        <f>'F1 - Inv Total'!J67</f>
        <v>0</v>
      </c>
      <c r="K20" s="23">
        <f>'F1 - Inv Total'!K67</f>
        <v>0</v>
      </c>
      <c r="L20" s="23">
        <f>'F1 - Inv Total'!L67</f>
        <v>0</v>
      </c>
      <c r="M20" s="23">
        <f>'F1 - Inv Total'!M67</f>
        <v>0</v>
      </c>
      <c r="N20" s="23">
        <f>'F1 - Inv Total'!N67</f>
        <v>0</v>
      </c>
      <c r="O20" s="23">
        <f>'F1 - Inv Total'!O67</f>
        <v>0</v>
      </c>
      <c r="P20" s="23">
        <f>'F1 - Inv Total'!P67</f>
        <v>0</v>
      </c>
      <c r="Q20" s="23">
        <f>'F1 - Inv Total'!Q67</f>
        <v>0</v>
      </c>
      <c r="R20" s="23">
        <f>'F1 - Inv Total'!R67</f>
        <v>0</v>
      </c>
      <c r="S20" s="23">
        <f>'F1 - Inv Total'!S67</f>
        <v>0</v>
      </c>
      <c r="T20" s="23">
        <f>'F1 - Inv Total'!T67</f>
        <v>0</v>
      </c>
      <c r="U20" s="23">
        <f>'F1 - Inv Total'!U67</f>
        <v>0</v>
      </c>
      <c r="V20" s="23">
        <f>'F1 - Inv Total'!V67</f>
        <v>0</v>
      </c>
      <c r="W20" s="23">
        <f>'F1 - Inv Total'!W67</f>
        <v>0</v>
      </c>
      <c r="X20" s="23">
        <f>'F1 - Inv Total'!X67</f>
        <v>0</v>
      </c>
      <c r="Y20" s="23">
        <f>'F1 - Inv Total'!Y67</f>
        <v>0</v>
      </c>
      <c r="Z20" s="23">
        <f>'F1 - Inv Total'!Z67</f>
        <v>0</v>
      </c>
      <c r="AA20" s="23">
        <f>'F1 - Inv Total'!AA67</f>
        <v>0</v>
      </c>
    </row>
    <row r="21" spans="1:27" ht="14.25" customHeight="1">
      <c r="A21" s="32" t="s">
        <v>136</v>
      </c>
      <c r="B21" s="2"/>
      <c r="C21" s="22">
        <f t="shared" si="0"/>
        <v>0</v>
      </c>
      <c r="D21" s="23">
        <f>'F1 - Inv Total'!D77</f>
        <v>0</v>
      </c>
      <c r="E21" s="23">
        <f>'F1 - Inv Total'!E77</f>
        <v>0</v>
      </c>
      <c r="F21" s="23">
        <f>'F1 - Inv Total'!F77</f>
        <v>0</v>
      </c>
      <c r="G21" s="23">
        <f>'F1 - Inv Total'!G77</f>
        <v>0</v>
      </c>
      <c r="H21" s="23">
        <f>'F1 - Inv Total'!H77</f>
        <v>0</v>
      </c>
      <c r="I21" s="23">
        <f>'F1 - Inv Total'!I77</f>
        <v>0</v>
      </c>
      <c r="J21" s="23">
        <f>'F1 - Inv Total'!J77</f>
        <v>0</v>
      </c>
      <c r="K21" s="23">
        <f>'F1 - Inv Total'!K77</f>
        <v>0</v>
      </c>
      <c r="L21" s="23">
        <f>'F1 - Inv Total'!L77</f>
        <v>0</v>
      </c>
      <c r="M21" s="23">
        <f>'F1 - Inv Total'!M77</f>
        <v>0</v>
      </c>
      <c r="N21" s="23">
        <f>'F1 - Inv Total'!N77</f>
        <v>0</v>
      </c>
      <c r="O21" s="23">
        <f>'F1 - Inv Total'!O77</f>
        <v>0</v>
      </c>
      <c r="P21" s="23">
        <f>'F1 - Inv Total'!P77</f>
        <v>0</v>
      </c>
      <c r="Q21" s="23">
        <f>'F1 - Inv Total'!Q77</f>
        <v>0</v>
      </c>
      <c r="R21" s="23">
        <f>'F1 - Inv Total'!R77</f>
        <v>0</v>
      </c>
      <c r="S21" s="23">
        <f>'F1 - Inv Total'!S77</f>
        <v>0</v>
      </c>
      <c r="T21" s="23">
        <f>'F1 - Inv Total'!T77</f>
        <v>0</v>
      </c>
      <c r="U21" s="23">
        <f>'F1 - Inv Total'!U77</f>
        <v>0</v>
      </c>
      <c r="V21" s="23">
        <f>'F1 - Inv Total'!V77</f>
        <v>0</v>
      </c>
      <c r="W21" s="23">
        <f>'F1 - Inv Total'!W77</f>
        <v>0</v>
      </c>
      <c r="X21" s="23">
        <f>'F1 - Inv Total'!X77</f>
        <v>0</v>
      </c>
      <c r="Y21" s="23">
        <f>'F1 - Inv Total'!Y77</f>
        <v>0</v>
      </c>
      <c r="Z21" s="23">
        <f>'F1 - Inv Total'!Z77</f>
        <v>0</v>
      </c>
      <c r="AA21" s="23">
        <f>'F1 - Inv Total'!AA77</f>
        <v>0</v>
      </c>
    </row>
    <row r="22" spans="1:27" ht="14.25" customHeight="1">
      <c r="A22" s="24" t="s">
        <v>10</v>
      </c>
      <c r="B22" s="2"/>
      <c r="C22" s="25">
        <f t="shared" si="0"/>
        <v>0</v>
      </c>
      <c r="D22" s="26">
        <f t="shared" ref="D22:AA22" si="1">SUM(D20:D21)</f>
        <v>0</v>
      </c>
      <c r="E22" s="26">
        <f t="shared" si="1"/>
        <v>0</v>
      </c>
      <c r="F22" s="26">
        <f t="shared" si="1"/>
        <v>0</v>
      </c>
      <c r="G22" s="26">
        <f t="shared" si="1"/>
        <v>0</v>
      </c>
      <c r="H22" s="26">
        <f t="shared" si="1"/>
        <v>0</v>
      </c>
      <c r="I22" s="26">
        <f t="shared" si="1"/>
        <v>0</v>
      </c>
      <c r="J22" s="26">
        <f t="shared" si="1"/>
        <v>0</v>
      </c>
      <c r="K22" s="26">
        <f t="shared" si="1"/>
        <v>0</v>
      </c>
      <c r="L22" s="26">
        <f t="shared" si="1"/>
        <v>0</v>
      </c>
      <c r="M22" s="26">
        <f t="shared" si="1"/>
        <v>0</v>
      </c>
      <c r="N22" s="26">
        <f t="shared" si="1"/>
        <v>0</v>
      </c>
      <c r="O22" s="26">
        <f t="shared" si="1"/>
        <v>0</v>
      </c>
      <c r="P22" s="26">
        <f t="shared" si="1"/>
        <v>0</v>
      </c>
      <c r="Q22" s="26">
        <f t="shared" si="1"/>
        <v>0</v>
      </c>
      <c r="R22" s="26">
        <f t="shared" si="1"/>
        <v>0</v>
      </c>
      <c r="S22" s="26">
        <f t="shared" si="1"/>
        <v>0</v>
      </c>
      <c r="T22" s="26">
        <f t="shared" si="1"/>
        <v>0</v>
      </c>
      <c r="U22" s="26">
        <f t="shared" si="1"/>
        <v>0</v>
      </c>
      <c r="V22" s="26">
        <f t="shared" si="1"/>
        <v>0</v>
      </c>
      <c r="W22" s="26">
        <f t="shared" si="1"/>
        <v>0</v>
      </c>
      <c r="X22" s="26">
        <f t="shared" si="1"/>
        <v>0</v>
      </c>
      <c r="Y22" s="26">
        <f t="shared" si="1"/>
        <v>0</v>
      </c>
      <c r="Z22" s="26">
        <f t="shared" si="1"/>
        <v>0</v>
      </c>
      <c r="AA22" s="26">
        <f t="shared" si="1"/>
        <v>0</v>
      </c>
    </row>
    <row r="23" spans="1:27" ht="14.25" customHeight="1">
      <c r="A23" s="17"/>
      <c r="B23" s="98"/>
      <c r="C23" s="27"/>
      <c r="D23" s="99" t="e">
        <f t="shared" ref="D23:AA23" si="2">D22/$C$22</f>
        <v>#DIV/0!</v>
      </c>
      <c r="E23" s="99" t="e">
        <f t="shared" si="2"/>
        <v>#DIV/0!</v>
      </c>
      <c r="F23" s="99" t="e">
        <f t="shared" si="2"/>
        <v>#DIV/0!</v>
      </c>
      <c r="G23" s="99" t="e">
        <f t="shared" si="2"/>
        <v>#DIV/0!</v>
      </c>
      <c r="H23" s="99" t="e">
        <f t="shared" si="2"/>
        <v>#DIV/0!</v>
      </c>
      <c r="I23" s="99" t="e">
        <f t="shared" si="2"/>
        <v>#DIV/0!</v>
      </c>
      <c r="J23" s="99" t="e">
        <f t="shared" si="2"/>
        <v>#DIV/0!</v>
      </c>
      <c r="K23" s="99" t="e">
        <f t="shared" si="2"/>
        <v>#DIV/0!</v>
      </c>
      <c r="L23" s="99" t="e">
        <f t="shared" si="2"/>
        <v>#DIV/0!</v>
      </c>
      <c r="M23" s="99" t="e">
        <f t="shared" si="2"/>
        <v>#DIV/0!</v>
      </c>
      <c r="N23" s="99" t="e">
        <f t="shared" si="2"/>
        <v>#DIV/0!</v>
      </c>
      <c r="O23" s="99" t="e">
        <f t="shared" si="2"/>
        <v>#DIV/0!</v>
      </c>
      <c r="P23" s="99" t="e">
        <f t="shared" si="2"/>
        <v>#DIV/0!</v>
      </c>
      <c r="Q23" s="99" t="e">
        <f t="shared" si="2"/>
        <v>#DIV/0!</v>
      </c>
      <c r="R23" s="99" t="e">
        <f t="shared" si="2"/>
        <v>#DIV/0!</v>
      </c>
      <c r="S23" s="99" t="e">
        <f t="shared" si="2"/>
        <v>#DIV/0!</v>
      </c>
      <c r="T23" s="99" t="e">
        <f t="shared" si="2"/>
        <v>#DIV/0!</v>
      </c>
      <c r="U23" s="99" t="e">
        <f t="shared" si="2"/>
        <v>#DIV/0!</v>
      </c>
      <c r="V23" s="99" t="e">
        <f t="shared" si="2"/>
        <v>#DIV/0!</v>
      </c>
      <c r="W23" s="99" t="e">
        <f t="shared" si="2"/>
        <v>#DIV/0!</v>
      </c>
      <c r="X23" s="99" t="e">
        <f t="shared" si="2"/>
        <v>#DIV/0!</v>
      </c>
      <c r="Y23" s="99" t="e">
        <f t="shared" si="2"/>
        <v>#DIV/0!</v>
      </c>
      <c r="Z23" s="99" t="e">
        <f t="shared" si="2"/>
        <v>#DIV/0!</v>
      </c>
      <c r="AA23" s="99" t="e">
        <f t="shared" si="2"/>
        <v>#DIV/0!</v>
      </c>
    </row>
    <row r="24" spans="1:27" ht="14.25" customHeight="1">
      <c r="A24" s="14" t="s">
        <v>14</v>
      </c>
      <c r="B24" s="2"/>
      <c r="C24" s="18"/>
      <c r="D24" s="2"/>
      <c r="E24" s="2"/>
      <c r="F24" s="2"/>
      <c r="G24" s="2"/>
      <c r="H24" s="2"/>
      <c r="I24" s="2"/>
      <c r="J24" s="2"/>
      <c r="K24" s="2"/>
      <c r="L24" s="2"/>
      <c r="M24" s="2"/>
      <c r="N24" s="2"/>
      <c r="O24" s="2"/>
      <c r="P24" s="2"/>
      <c r="Q24" s="2"/>
      <c r="R24" s="2"/>
      <c r="S24" s="2"/>
      <c r="T24" s="2"/>
      <c r="U24" s="2"/>
      <c r="V24" s="2"/>
      <c r="W24" s="2"/>
      <c r="X24" s="2"/>
      <c r="Y24" s="2"/>
      <c r="Z24" s="2"/>
      <c r="AA24" s="2"/>
    </row>
    <row r="25" spans="1:27" ht="14.25" customHeight="1">
      <c r="A25" s="21" t="s">
        <v>160</v>
      </c>
      <c r="B25" s="2"/>
      <c r="C25" s="22">
        <v>4025000000</v>
      </c>
      <c r="D25" s="22" t="e">
        <f t="shared" ref="D25:AA25" si="3">D23*$C$25</f>
        <v>#DIV/0!</v>
      </c>
      <c r="E25" s="22" t="e">
        <f t="shared" si="3"/>
        <v>#DIV/0!</v>
      </c>
      <c r="F25" s="22" t="e">
        <f t="shared" si="3"/>
        <v>#DIV/0!</v>
      </c>
      <c r="G25" s="22" t="e">
        <f t="shared" si="3"/>
        <v>#DIV/0!</v>
      </c>
      <c r="H25" s="22" t="e">
        <f t="shared" si="3"/>
        <v>#DIV/0!</v>
      </c>
      <c r="I25" s="22" t="e">
        <f t="shared" si="3"/>
        <v>#DIV/0!</v>
      </c>
      <c r="J25" s="22" t="e">
        <f t="shared" si="3"/>
        <v>#DIV/0!</v>
      </c>
      <c r="K25" s="22" t="e">
        <f t="shared" si="3"/>
        <v>#DIV/0!</v>
      </c>
      <c r="L25" s="22" t="e">
        <f t="shared" si="3"/>
        <v>#DIV/0!</v>
      </c>
      <c r="M25" s="22" t="e">
        <f t="shared" si="3"/>
        <v>#DIV/0!</v>
      </c>
      <c r="N25" s="22" t="e">
        <f t="shared" si="3"/>
        <v>#DIV/0!</v>
      </c>
      <c r="O25" s="22" t="e">
        <f t="shared" si="3"/>
        <v>#DIV/0!</v>
      </c>
      <c r="P25" s="22" t="e">
        <f t="shared" si="3"/>
        <v>#DIV/0!</v>
      </c>
      <c r="Q25" s="22" t="e">
        <f t="shared" si="3"/>
        <v>#DIV/0!</v>
      </c>
      <c r="R25" s="22" t="e">
        <f t="shared" si="3"/>
        <v>#DIV/0!</v>
      </c>
      <c r="S25" s="22" t="e">
        <f t="shared" si="3"/>
        <v>#DIV/0!</v>
      </c>
      <c r="T25" s="22" t="e">
        <f t="shared" si="3"/>
        <v>#DIV/0!</v>
      </c>
      <c r="U25" s="22" t="e">
        <f t="shared" si="3"/>
        <v>#DIV/0!</v>
      </c>
      <c r="V25" s="22" t="e">
        <f t="shared" si="3"/>
        <v>#DIV/0!</v>
      </c>
      <c r="W25" s="22" t="e">
        <f t="shared" si="3"/>
        <v>#DIV/0!</v>
      </c>
      <c r="X25" s="22" t="e">
        <f t="shared" si="3"/>
        <v>#DIV/0!</v>
      </c>
      <c r="Y25" s="22" t="e">
        <f t="shared" si="3"/>
        <v>#DIV/0!</v>
      </c>
      <c r="Z25" s="22" t="e">
        <f t="shared" si="3"/>
        <v>#DIV/0!</v>
      </c>
      <c r="AA25" s="22" t="e">
        <f t="shared" si="3"/>
        <v>#DIV/0!</v>
      </c>
    </row>
    <row r="26" spans="1:27" ht="14.25" customHeight="1">
      <c r="A26" s="21" t="s">
        <v>15</v>
      </c>
      <c r="B26" s="2"/>
      <c r="C26" s="22" t="e">
        <f t="shared" ref="C26:C28" si="4">SUM(D26:AA26)</f>
        <v>#DIV/0!</v>
      </c>
      <c r="D26" s="23" t="e">
        <f t="shared" ref="D26:AA26" si="5">(D22-D25)*$F$13</f>
        <v>#DIV/0!</v>
      </c>
      <c r="E26" s="23" t="e">
        <f t="shared" si="5"/>
        <v>#DIV/0!</v>
      </c>
      <c r="F26" s="23" t="e">
        <f t="shared" si="5"/>
        <v>#DIV/0!</v>
      </c>
      <c r="G26" s="23" t="e">
        <f t="shared" si="5"/>
        <v>#DIV/0!</v>
      </c>
      <c r="H26" s="23" t="e">
        <f t="shared" si="5"/>
        <v>#DIV/0!</v>
      </c>
      <c r="I26" s="23" t="e">
        <f t="shared" si="5"/>
        <v>#DIV/0!</v>
      </c>
      <c r="J26" s="23" t="e">
        <f t="shared" si="5"/>
        <v>#DIV/0!</v>
      </c>
      <c r="K26" s="23" t="e">
        <f t="shared" si="5"/>
        <v>#DIV/0!</v>
      </c>
      <c r="L26" s="23" t="e">
        <f t="shared" si="5"/>
        <v>#DIV/0!</v>
      </c>
      <c r="M26" s="23" t="e">
        <f t="shared" si="5"/>
        <v>#DIV/0!</v>
      </c>
      <c r="N26" s="23" t="e">
        <f t="shared" si="5"/>
        <v>#DIV/0!</v>
      </c>
      <c r="O26" s="23" t="e">
        <f t="shared" si="5"/>
        <v>#DIV/0!</v>
      </c>
      <c r="P26" s="23" t="e">
        <f t="shared" si="5"/>
        <v>#DIV/0!</v>
      </c>
      <c r="Q26" s="23" t="e">
        <f t="shared" si="5"/>
        <v>#DIV/0!</v>
      </c>
      <c r="R26" s="23" t="e">
        <f t="shared" si="5"/>
        <v>#DIV/0!</v>
      </c>
      <c r="S26" s="23" t="e">
        <f t="shared" si="5"/>
        <v>#DIV/0!</v>
      </c>
      <c r="T26" s="23" t="e">
        <f t="shared" si="5"/>
        <v>#DIV/0!</v>
      </c>
      <c r="U26" s="23" t="e">
        <f t="shared" si="5"/>
        <v>#DIV/0!</v>
      </c>
      <c r="V26" s="23" t="e">
        <f t="shared" si="5"/>
        <v>#DIV/0!</v>
      </c>
      <c r="W26" s="23" t="e">
        <f t="shared" si="5"/>
        <v>#DIV/0!</v>
      </c>
      <c r="X26" s="23" t="e">
        <f t="shared" si="5"/>
        <v>#DIV/0!</v>
      </c>
      <c r="Y26" s="23" t="e">
        <f t="shared" si="5"/>
        <v>#DIV/0!</v>
      </c>
      <c r="Z26" s="23" t="e">
        <f t="shared" si="5"/>
        <v>#DIV/0!</v>
      </c>
      <c r="AA26" s="23" t="e">
        <f t="shared" si="5"/>
        <v>#DIV/0!</v>
      </c>
    </row>
    <row r="27" spans="1:27" ht="14.25" customHeight="1">
      <c r="A27" s="32" t="s">
        <v>161</v>
      </c>
      <c r="B27" s="2"/>
      <c r="C27" s="22" t="e">
        <f t="shared" si="4"/>
        <v>#DIV/0!</v>
      </c>
      <c r="D27" s="23" t="e">
        <f t="shared" ref="D27:AA27" si="6">(D22-D25)*$G$13</f>
        <v>#DIV/0!</v>
      </c>
      <c r="E27" s="23" t="e">
        <f t="shared" si="6"/>
        <v>#DIV/0!</v>
      </c>
      <c r="F27" s="23" t="e">
        <f t="shared" si="6"/>
        <v>#DIV/0!</v>
      </c>
      <c r="G27" s="23" t="e">
        <f t="shared" si="6"/>
        <v>#DIV/0!</v>
      </c>
      <c r="H27" s="23" t="e">
        <f t="shared" si="6"/>
        <v>#DIV/0!</v>
      </c>
      <c r="I27" s="23" t="e">
        <f t="shared" si="6"/>
        <v>#DIV/0!</v>
      </c>
      <c r="J27" s="23" t="e">
        <f t="shared" si="6"/>
        <v>#DIV/0!</v>
      </c>
      <c r="K27" s="23" t="e">
        <f t="shared" si="6"/>
        <v>#DIV/0!</v>
      </c>
      <c r="L27" s="23" t="e">
        <f t="shared" si="6"/>
        <v>#DIV/0!</v>
      </c>
      <c r="M27" s="23" t="e">
        <f t="shared" si="6"/>
        <v>#DIV/0!</v>
      </c>
      <c r="N27" s="23" t="e">
        <f t="shared" si="6"/>
        <v>#DIV/0!</v>
      </c>
      <c r="O27" s="23" t="e">
        <f t="shared" si="6"/>
        <v>#DIV/0!</v>
      </c>
      <c r="P27" s="23" t="e">
        <f t="shared" si="6"/>
        <v>#DIV/0!</v>
      </c>
      <c r="Q27" s="23" t="e">
        <f t="shared" si="6"/>
        <v>#DIV/0!</v>
      </c>
      <c r="R27" s="23" t="e">
        <f t="shared" si="6"/>
        <v>#DIV/0!</v>
      </c>
      <c r="S27" s="23" t="e">
        <f t="shared" si="6"/>
        <v>#DIV/0!</v>
      </c>
      <c r="T27" s="23" t="e">
        <f t="shared" si="6"/>
        <v>#DIV/0!</v>
      </c>
      <c r="U27" s="23" t="e">
        <f t="shared" si="6"/>
        <v>#DIV/0!</v>
      </c>
      <c r="V27" s="23" t="e">
        <f t="shared" si="6"/>
        <v>#DIV/0!</v>
      </c>
      <c r="W27" s="23" t="e">
        <f t="shared" si="6"/>
        <v>#DIV/0!</v>
      </c>
      <c r="X27" s="23" t="e">
        <f t="shared" si="6"/>
        <v>#DIV/0!</v>
      </c>
      <c r="Y27" s="23" t="e">
        <f t="shared" si="6"/>
        <v>#DIV/0!</v>
      </c>
      <c r="Z27" s="23" t="e">
        <f t="shared" si="6"/>
        <v>#DIV/0!</v>
      </c>
      <c r="AA27" s="23" t="e">
        <f t="shared" si="6"/>
        <v>#DIV/0!</v>
      </c>
    </row>
    <row r="28" spans="1:27" ht="14.25" customHeight="1">
      <c r="A28" s="24" t="s">
        <v>10</v>
      </c>
      <c r="B28" s="2"/>
      <c r="C28" s="22" t="e">
        <f t="shared" si="4"/>
        <v>#DIV/0!</v>
      </c>
      <c r="D28" s="26" t="e">
        <f t="shared" ref="D28:AA28" si="7">D26+D27+D25</f>
        <v>#DIV/0!</v>
      </c>
      <c r="E28" s="26" t="e">
        <f t="shared" si="7"/>
        <v>#DIV/0!</v>
      </c>
      <c r="F28" s="26" t="e">
        <f t="shared" si="7"/>
        <v>#DIV/0!</v>
      </c>
      <c r="G28" s="26" t="e">
        <f t="shared" si="7"/>
        <v>#DIV/0!</v>
      </c>
      <c r="H28" s="26" t="e">
        <f t="shared" si="7"/>
        <v>#DIV/0!</v>
      </c>
      <c r="I28" s="26" t="e">
        <f t="shared" si="7"/>
        <v>#DIV/0!</v>
      </c>
      <c r="J28" s="26" t="e">
        <f t="shared" si="7"/>
        <v>#DIV/0!</v>
      </c>
      <c r="K28" s="26" t="e">
        <f t="shared" si="7"/>
        <v>#DIV/0!</v>
      </c>
      <c r="L28" s="26" t="e">
        <f t="shared" si="7"/>
        <v>#DIV/0!</v>
      </c>
      <c r="M28" s="26" t="e">
        <f t="shared" si="7"/>
        <v>#DIV/0!</v>
      </c>
      <c r="N28" s="26" t="e">
        <f t="shared" si="7"/>
        <v>#DIV/0!</v>
      </c>
      <c r="O28" s="26" t="e">
        <f t="shared" si="7"/>
        <v>#DIV/0!</v>
      </c>
      <c r="P28" s="26" t="e">
        <f t="shared" si="7"/>
        <v>#DIV/0!</v>
      </c>
      <c r="Q28" s="26" t="e">
        <f t="shared" si="7"/>
        <v>#DIV/0!</v>
      </c>
      <c r="R28" s="26" t="e">
        <f t="shared" si="7"/>
        <v>#DIV/0!</v>
      </c>
      <c r="S28" s="26" t="e">
        <f t="shared" si="7"/>
        <v>#DIV/0!</v>
      </c>
      <c r="T28" s="26" t="e">
        <f t="shared" si="7"/>
        <v>#DIV/0!</v>
      </c>
      <c r="U28" s="26" t="e">
        <f t="shared" si="7"/>
        <v>#DIV/0!</v>
      </c>
      <c r="V28" s="26" t="e">
        <f t="shared" si="7"/>
        <v>#DIV/0!</v>
      </c>
      <c r="W28" s="26" t="e">
        <f t="shared" si="7"/>
        <v>#DIV/0!</v>
      </c>
      <c r="X28" s="26" t="e">
        <f t="shared" si="7"/>
        <v>#DIV/0!</v>
      </c>
      <c r="Y28" s="26" t="e">
        <f t="shared" si="7"/>
        <v>#DIV/0!</v>
      </c>
      <c r="Z28" s="26" t="e">
        <f t="shared" si="7"/>
        <v>#DIV/0!</v>
      </c>
      <c r="AA28" s="26" t="e">
        <f t="shared" si="7"/>
        <v>#DIV/0!</v>
      </c>
    </row>
    <row r="29" spans="1:27" ht="14.25" customHeight="1">
      <c r="A29" s="29"/>
      <c r="B29" s="2"/>
      <c r="C29" s="30"/>
      <c r="D29" s="2"/>
      <c r="E29" s="31"/>
      <c r="F29" s="31"/>
      <c r="G29" s="31"/>
      <c r="H29" s="31"/>
      <c r="I29" s="31"/>
      <c r="J29" s="31"/>
      <c r="K29" s="31"/>
      <c r="L29" s="31"/>
      <c r="M29" s="31"/>
      <c r="N29" s="2"/>
      <c r="O29" s="2"/>
      <c r="P29" s="2"/>
      <c r="Q29" s="2"/>
      <c r="R29" s="2"/>
      <c r="S29" s="2"/>
      <c r="T29" s="2"/>
      <c r="U29" s="2"/>
      <c r="V29" s="2"/>
      <c r="W29" s="2"/>
      <c r="X29" s="2"/>
      <c r="Y29" s="2"/>
      <c r="Z29" s="2"/>
      <c r="AA29" s="2"/>
    </row>
    <row r="30" spans="1:27" ht="14.25" customHeight="1">
      <c r="A30" s="29"/>
      <c r="B30" s="2"/>
      <c r="C30" s="30"/>
      <c r="D30" s="2"/>
      <c r="E30" s="31"/>
      <c r="F30" s="31"/>
      <c r="G30" s="31"/>
      <c r="H30" s="31"/>
      <c r="I30" s="31"/>
      <c r="J30" s="31"/>
      <c r="K30" s="31"/>
      <c r="L30" s="31"/>
      <c r="M30" s="31"/>
      <c r="N30" s="2"/>
      <c r="O30" s="2"/>
      <c r="P30" s="2"/>
      <c r="Q30" s="2"/>
      <c r="R30" s="2"/>
      <c r="S30" s="2"/>
      <c r="T30" s="2"/>
      <c r="U30" s="2"/>
      <c r="V30" s="2"/>
      <c r="W30" s="2"/>
      <c r="X30" s="2"/>
      <c r="Y30" s="2"/>
      <c r="Z30" s="2"/>
      <c r="AA30" s="2"/>
    </row>
    <row r="31" spans="1:27" ht="14.25" customHeight="1">
      <c r="A31" s="100" t="s">
        <v>162</v>
      </c>
      <c r="B31" s="2"/>
      <c r="C31" s="18"/>
      <c r="D31" s="2"/>
      <c r="E31" s="2"/>
      <c r="F31" s="2"/>
      <c r="G31" s="2"/>
      <c r="H31" s="2"/>
      <c r="I31" s="2"/>
      <c r="J31" s="2"/>
      <c r="K31" s="2"/>
      <c r="L31" s="2"/>
      <c r="M31" s="2"/>
      <c r="N31" s="2"/>
      <c r="O31" s="2"/>
      <c r="P31" s="2"/>
      <c r="Q31" s="2"/>
      <c r="R31" s="2"/>
      <c r="S31" s="2"/>
      <c r="T31" s="2"/>
      <c r="U31" s="2"/>
      <c r="V31" s="2"/>
      <c r="W31" s="2"/>
      <c r="X31" s="2"/>
      <c r="Y31" s="2"/>
      <c r="Z31" s="2"/>
      <c r="AA31" s="2"/>
    </row>
    <row r="32" spans="1:27" ht="14.25" customHeight="1">
      <c r="A32" s="2" t="s">
        <v>163</v>
      </c>
      <c r="B32" s="2"/>
      <c r="C32" s="34">
        <f t="shared" ref="C32:AA32" si="8">IFERROR(C25/C22,0)</f>
        <v>0</v>
      </c>
      <c r="D32" s="34">
        <f t="shared" si="8"/>
        <v>0</v>
      </c>
      <c r="E32" s="34">
        <f t="shared" si="8"/>
        <v>0</v>
      </c>
      <c r="F32" s="34">
        <f t="shared" si="8"/>
        <v>0</v>
      </c>
      <c r="G32" s="34">
        <f t="shared" si="8"/>
        <v>0</v>
      </c>
      <c r="H32" s="34">
        <f t="shared" si="8"/>
        <v>0</v>
      </c>
      <c r="I32" s="34">
        <f t="shared" si="8"/>
        <v>0</v>
      </c>
      <c r="J32" s="34">
        <f t="shared" si="8"/>
        <v>0</v>
      </c>
      <c r="K32" s="34">
        <f t="shared" si="8"/>
        <v>0</v>
      </c>
      <c r="L32" s="34">
        <f t="shared" si="8"/>
        <v>0</v>
      </c>
      <c r="M32" s="34">
        <f t="shared" si="8"/>
        <v>0</v>
      </c>
      <c r="N32" s="34">
        <f t="shared" si="8"/>
        <v>0</v>
      </c>
      <c r="O32" s="34">
        <f t="shared" si="8"/>
        <v>0</v>
      </c>
      <c r="P32" s="34">
        <f t="shared" si="8"/>
        <v>0</v>
      </c>
      <c r="Q32" s="34">
        <f t="shared" si="8"/>
        <v>0</v>
      </c>
      <c r="R32" s="34">
        <f t="shared" si="8"/>
        <v>0</v>
      </c>
      <c r="S32" s="34">
        <f t="shared" si="8"/>
        <v>0</v>
      </c>
      <c r="T32" s="34">
        <f t="shared" si="8"/>
        <v>0</v>
      </c>
      <c r="U32" s="34">
        <f t="shared" si="8"/>
        <v>0</v>
      </c>
      <c r="V32" s="34">
        <f t="shared" si="8"/>
        <v>0</v>
      </c>
      <c r="W32" s="34">
        <f t="shared" si="8"/>
        <v>0</v>
      </c>
      <c r="X32" s="34">
        <f t="shared" si="8"/>
        <v>0</v>
      </c>
      <c r="Y32" s="34">
        <f t="shared" si="8"/>
        <v>0</v>
      </c>
      <c r="Z32" s="34">
        <f t="shared" si="8"/>
        <v>0</v>
      </c>
      <c r="AA32" s="34">
        <f t="shared" si="8"/>
        <v>0</v>
      </c>
    </row>
    <row r="33" spans="1:27" ht="14.25" customHeight="1">
      <c r="A33" s="32" t="s">
        <v>15</v>
      </c>
      <c r="B33" s="2"/>
      <c r="C33" s="33">
        <f t="shared" ref="C33:AA33" si="9">IFERROR(C26/C22,0)</f>
        <v>0</v>
      </c>
      <c r="D33" s="34">
        <f t="shared" si="9"/>
        <v>0</v>
      </c>
      <c r="E33" s="34">
        <f t="shared" si="9"/>
        <v>0</v>
      </c>
      <c r="F33" s="34">
        <f t="shared" si="9"/>
        <v>0</v>
      </c>
      <c r="G33" s="34">
        <f t="shared" si="9"/>
        <v>0</v>
      </c>
      <c r="H33" s="34">
        <f t="shared" si="9"/>
        <v>0</v>
      </c>
      <c r="I33" s="34">
        <f t="shared" si="9"/>
        <v>0</v>
      </c>
      <c r="J33" s="34">
        <f t="shared" si="9"/>
        <v>0</v>
      </c>
      <c r="K33" s="34">
        <f t="shared" si="9"/>
        <v>0</v>
      </c>
      <c r="L33" s="34">
        <f t="shared" si="9"/>
        <v>0</v>
      </c>
      <c r="M33" s="34">
        <f t="shared" si="9"/>
        <v>0</v>
      </c>
      <c r="N33" s="34">
        <f t="shared" si="9"/>
        <v>0</v>
      </c>
      <c r="O33" s="34">
        <f t="shared" si="9"/>
        <v>0</v>
      </c>
      <c r="P33" s="34">
        <f t="shared" si="9"/>
        <v>0</v>
      </c>
      <c r="Q33" s="34">
        <f t="shared" si="9"/>
        <v>0</v>
      </c>
      <c r="R33" s="34">
        <f t="shared" si="9"/>
        <v>0</v>
      </c>
      <c r="S33" s="34">
        <f t="shared" si="9"/>
        <v>0</v>
      </c>
      <c r="T33" s="34">
        <f t="shared" si="9"/>
        <v>0</v>
      </c>
      <c r="U33" s="34">
        <f t="shared" si="9"/>
        <v>0</v>
      </c>
      <c r="V33" s="34">
        <f t="shared" si="9"/>
        <v>0</v>
      </c>
      <c r="W33" s="34">
        <f t="shared" si="9"/>
        <v>0</v>
      </c>
      <c r="X33" s="34">
        <f t="shared" si="9"/>
        <v>0</v>
      </c>
      <c r="Y33" s="34">
        <f t="shared" si="9"/>
        <v>0</v>
      </c>
      <c r="Z33" s="34">
        <f t="shared" si="9"/>
        <v>0</v>
      </c>
      <c r="AA33" s="34">
        <f t="shared" si="9"/>
        <v>0</v>
      </c>
    </row>
    <row r="34" spans="1:27" ht="14.25" customHeight="1">
      <c r="A34" s="32" t="s">
        <v>161</v>
      </c>
      <c r="B34" s="2"/>
      <c r="C34" s="33">
        <f t="shared" ref="C34:AA34" si="10">IFERROR(C27/C22,0)</f>
        <v>0</v>
      </c>
      <c r="D34" s="34">
        <f t="shared" si="10"/>
        <v>0</v>
      </c>
      <c r="E34" s="34">
        <f t="shared" si="10"/>
        <v>0</v>
      </c>
      <c r="F34" s="34">
        <f t="shared" si="10"/>
        <v>0</v>
      </c>
      <c r="G34" s="34">
        <f t="shared" si="10"/>
        <v>0</v>
      </c>
      <c r="H34" s="34">
        <f t="shared" si="10"/>
        <v>0</v>
      </c>
      <c r="I34" s="34">
        <f t="shared" si="10"/>
        <v>0</v>
      </c>
      <c r="J34" s="34">
        <f t="shared" si="10"/>
        <v>0</v>
      </c>
      <c r="K34" s="34">
        <f t="shared" si="10"/>
        <v>0</v>
      </c>
      <c r="L34" s="34">
        <f t="shared" si="10"/>
        <v>0</v>
      </c>
      <c r="M34" s="34">
        <f t="shared" si="10"/>
        <v>0</v>
      </c>
      <c r="N34" s="34">
        <f t="shared" si="10"/>
        <v>0</v>
      </c>
      <c r="O34" s="34">
        <f t="shared" si="10"/>
        <v>0</v>
      </c>
      <c r="P34" s="34">
        <f t="shared" si="10"/>
        <v>0</v>
      </c>
      <c r="Q34" s="34">
        <f t="shared" si="10"/>
        <v>0</v>
      </c>
      <c r="R34" s="34">
        <f t="shared" si="10"/>
        <v>0</v>
      </c>
      <c r="S34" s="34">
        <f t="shared" si="10"/>
        <v>0</v>
      </c>
      <c r="T34" s="34">
        <f t="shared" si="10"/>
        <v>0</v>
      </c>
      <c r="U34" s="34">
        <f t="shared" si="10"/>
        <v>0</v>
      </c>
      <c r="V34" s="34">
        <f t="shared" si="10"/>
        <v>0</v>
      </c>
      <c r="W34" s="34">
        <f t="shared" si="10"/>
        <v>0</v>
      </c>
      <c r="X34" s="34">
        <f t="shared" si="10"/>
        <v>0</v>
      </c>
      <c r="Y34" s="34">
        <f t="shared" si="10"/>
        <v>0</v>
      </c>
      <c r="Z34" s="34">
        <f t="shared" si="10"/>
        <v>0</v>
      </c>
      <c r="AA34" s="34">
        <f t="shared" si="10"/>
        <v>0</v>
      </c>
    </row>
    <row r="35" spans="1:27" ht="14.25" customHeight="1">
      <c r="A35" s="24" t="s">
        <v>164</v>
      </c>
      <c r="B35" s="2"/>
      <c r="C35" s="35">
        <f t="shared" ref="C35:AA35" si="11">C33+C34</f>
        <v>0</v>
      </c>
      <c r="D35" s="36">
        <f t="shared" si="11"/>
        <v>0</v>
      </c>
      <c r="E35" s="36">
        <f t="shared" si="11"/>
        <v>0</v>
      </c>
      <c r="F35" s="36">
        <f t="shared" si="11"/>
        <v>0</v>
      </c>
      <c r="G35" s="36">
        <f t="shared" si="11"/>
        <v>0</v>
      </c>
      <c r="H35" s="36">
        <f t="shared" si="11"/>
        <v>0</v>
      </c>
      <c r="I35" s="36">
        <f t="shared" si="11"/>
        <v>0</v>
      </c>
      <c r="J35" s="36">
        <f t="shared" si="11"/>
        <v>0</v>
      </c>
      <c r="K35" s="36">
        <f t="shared" si="11"/>
        <v>0</v>
      </c>
      <c r="L35" s="36">
        <f t="shared" si="11"/>
        <v>0</v>
      </c>
      <c r="M35" s="36">
        <f t="shared" si="11"/>
        <v>0</v>
      </c>
      <c r="N35" s="36">
        <f t="shared" si="11"/>
        <v>0</v>
      </c>
      <c r="O35" s="36">
        <f t="shared" si="11"/>
        <v>0</v>
      </c>
      <c r="P35" s="36">
        <f t="shared" si="11"/>
        <v>0</v>
      </c>
      <c r="Q35" s="36">
        <f t="shared" si="11"/>
        <v>0</v>
      </c>
      <c r="R35" s="36">
        <f t="shared" si="11"/>
        <v>0</v>
      </c>
      <c r="S35" s="36">
        <f t="shared" si="11"/>
        <v>0</v>
      </c>
      <c r="T35" s="36">
        <f t="shared" si="11"/>
        <v>0</v>
      </c>
      <c r="U35" s="36">
        <f t="shared" si="11"/>
        <v>0</v>
      </c>
      <c r="V35" s="36">
        <f t="shared" si="11"/>
        <v>0</v>
      </c>
      <c r="W35" s="36">
        <f t="shared" si="11"/>
        <v>0</v>
      </c>
      <c r="X35" s="36">
        <f t="shared" si="11"/>
        <v>0</v>
      </c>
      <c r="Y35" s="36">
        <f t="shared" si="11"/>
        <v>0</v>
      </c>
      <c r="Z35" s="36">
        <f t="shared" si="11"/>
        <v>0</v>
      </c>
      <c r="AA35" s="36">
        <f t="shared" si="11"/>
        <v>0</v>
      </c>
    </row>
    <row r="36" spans="1:27"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27"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spans="1:27"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8">
    <mergeCell ref="E10:I10"/>
    <mergeCell ref="D11:K11"/>
    <mergeCell ref="C13:E13"/>
    <mergeCell ref="A4:K4"/>
    <mergeCell ref="A5:K5"/>
    <mergeCell ref="E6:K6"/>
    <mergeCell ref="C7:K7"/>
    <mergeCell ref="C8:K8"/>
  </mergeCells>
  <dataValidations count="2">
    <dataValidation type="decimal" operator="greaterThanOrEqual" allowBlank="1" showInputMessage="1" showErrorMessage="1" prompt="El capital en riesgo no puede ser menor a 20%" sqref="F13" xr:uid="{00000000-0002-0000-0400-000000000000}">
      <formula1>0.2</formula1>
    </dataValidation>
    <dataValidation type="custom" allowBlank="1" showInputMessage="1" showErrorMessage="1" prompt="La suma del porcentaje de capital en riesgo más el porcentaje de crédito no pueden ser superior a 100%" sqref="H13" xr:uid="{00000000-0002-0000-0400-000001000000}">
      <formula1>F13+G13=100%</formula1>
    </dataValidation>
  </dataValidations>
  <printOptions horizontalCentered="1"/>
  <pageMargins left="0.70866141732283472" right="0.70866141732283472" top="0.74803149606299213" bottom="0.74803149606299213" header="0" footer="0"/>
  <pageSetup fitToHeight="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workbookViewId="0">
      <selection activeCell="B7" sqref="B7:Q7"/>
    </sheetView>
  </sheetViews>
  <sheetFormatPr baseColWidth="10" defaultColWidth="14.42578125" defaultRowHeight="15" customHeight="1"/>
  <cols>
    <col min="1" max="1" width="8.7109375" customWidth="1"/>
    <col min="2" max="2" width="14.7109375" customWidth="1"/>
    <col min="3" max="3" width="15.28515625" customWidth="1"/>
    <col min="4" max="4" width="15.7109375" customWidth="1"/>
    <col min="5" max="5" width="17" customWidth="1"/>
    <col min="6" max="26" width="8.7109375" customWidth="1"/>
  </cols>
  <sheetData>
    <row r="1" spans="1:26" ht="14.25" customHeight="1">
      <c r="A1" s="37"/>
      <c r="B1" s="37"/>
      <c r="C1" s="37"/>
      <c r="D1" s="37"/>
      <c r="E1" s="37"/>
      <c r="F1" s="37"/>
      <c r="G1" s="37"/>
      <c r="H1" s="37"/>
      <c r="I1" s="37"/>
      <c r="J1" s="37"/>
      <c r="K1" s="37"/>
      <c r="L1" s="37"/>
      <c r="M1" s="37"/>
      <c r="N1" s="37"/>
      <c r="O1" s="37"/>
      <c r="P1" s="37"/>
      <c r="Q1" s="37"/>
      <c r="R1" s="1"/>
      <c r="S1" s="1"/>
      <c r="T1" s="1"/>
      <c r="U1" s="1"/>
      <c r="V1" s="1"/>
      <c r="W1" s="1"/>
      <c r="X1" s="1"/>
      <c r="Y1" s="1"/>
      <c r="Z1" s="1"/>
    </row>
    <row r="2" spans="1:26" ht="14.25" customHeight="1">
      <c r="A2" s="37"/>
      <c r="B2" s="37"/>
      <c r="C2" s="37"/>
      <c r="D2" s="37"/>
      <c r="E2" s="37"/>
      <c r="F2" s="37"/>
      <c r="G2" s="37"/>
      <c r="H2" s="37"/>
      <c r="I2" s="37"/>
      <c r="J2" s="37"/>
      <c r="K2" s="37"/>
      <c r="L2" s="37"/>
      <c r="M2" s="37"/>
      <c r="N2" s="37"/>
      <c r="O2" s="37"/>
      <c r="P2" s="37"/>
      <c r="Q2" s="37"/>
      <c r="R2" s="1"/>
      <c r="S2" s="1"/>
      <c r="T2" s="1"/>
      <c r="U2" s="1"/>
      <c r="V2" s="1"/>
      <c r="W2" s="1"/>
      <c r="X2" s="1"/>
      <c r="Y2" s="1"/>
      <c r="Z2" s="1"/>
    </row>
    <row r="3" spans="1:26" ht="14.25" customHeight="1">
      <c r="A3" s="37"/>
      <c r="B3" s="37"/>
      <c r="C3" s="37"/>
      <c r="D3" s="37"/>
      <c r="E3" s="37"/>
      <c r="F3" s="37"/>
      <c r="G3" s="37"/>
      <c r="H3" s="37"/>
      <c r="I3" s="37"/>
      <c r="J3" s="37"/>
      <c r="K3" s="37"/>
      <c r="L3" s="37"/>
      <c r="M3" s="37"/>
      <c r="N3" s="37"/>
      <c r="O3" s="37"/>
      <c r="P3" s="37"/>
      <c r="Q3" s="37"/>
      <c r="R3" s="1"/>
      <c r="S3" s="1"/>
      <c r="T3" s="1"/>
      <c r="U3" s="1"/>
      <c r="V3" s="1"/>
      <c r="W3" s="1"/>
      <c r="X3" s="1"/>
      <c r="Y3" s="1"/>
      <c r="Z3" s="1"/>
    </row>
    <row r="4" spans="1:26" ht="14.25" customHeight="1">
      <c r="A4" s="37"/>
      <c r="B4" s="37"/>
      <c r="C4" s="37"/>
      <c r="D4" s="37"/>
      <c r="E4" s="37"/>
      <c r="F4" s="37"/>
      <c r="G4" s="37"/>
      <c r="H4" s="37"/>
      <c r="I4" s="37"/>
      <c r="J4" s="37"/>
      <c r="K4" s="37"/>
      <c r="L4" s="37"/>
      <c r="M4" s="37"/>
      <c r="N4" s="37"/>
      <c r="O4" s="37"/>
      <c r="P4" s="37"/>
      <c r="Q4" s="37"/>
      <c r="R4" s="1"/>
      <c r="S4" s="1"/>
      <c r="T4" s="1"/>
      <c r="U4" s="1"/>
      <c r="V4" s="1"/>
      <c r="W4" s="1"/>
      <c r="X4" s="1"/>
      <c r="Y4" s="1"/>
      <c r="Z4" s="1"/>
    </row>
    <row r="5" spans="1:26" ht="14.25" customHeight="1">
      <c r="A5" s="37"/>
      <c r="B5" s="37"/>
      <c r="C5" s="37"/>
      <c r="D5" s="37"/>
      <c r="E5" s="37"/>
      <c r="F5" s="37"/>
      <c r="G5" s="37"/>
      <c r="H5" s="37"/>
      <c r="I5" s="37"/>
      <c r="J5" s="37"/>
      <c r="K5" s="37"/>
      <c r="L5" s="37"/>
      <c r="M5" s="37"/>
      <c r="N5" s="37"/>
      <c r="O5" s="37"/>
      <c r="P5" s="37"/>
      <c r="Q5" s="37"/>
      <c r="R5" s="1"/>
      <c r="S5" s="1"/>
      <c r="T5" s="1"/>
      <c r="U5" s="1"/>
      <c r="V5" s="1"/>
      <c r="W5" s="1"/>
      <c r="X5" s="1"/>
      <c r="Y5" s="1"/>
      <c r="Z5" s="1"/>
    </row>
    <row r="6" spans="1:26" ht="25.5" customHeight="1">
      <c r="A6" s="37"/>
      <c r="B6" s="175" t="s">
        <v>18</v>
      </c>
      <c r="C6" s="166"/>
      <c r="D6" s="166"/>
      <c r="E6" s="166"/>
      <c r="F6" s="166"/>
      <c r="G6" s="166"/>
      <c r="H6" s="166"/>
      <c r="I6" s="166"/>
      <c r="J6" s="166"/>
      <c r="K6" s="166"/>
      <c r="L6" s="166"/>
      <c r="M6" s="166"/>
      <c r="N6" s="166"/>
      <c r="O6" s="166"/>
      <c r="P6" s="166"/>
      <c r="Q6" s="167"/>
      <c r="R6" s="1"/>
      <c r="S6" s="1"/>
      <c r="T6" s="1"/>
      <c r="U6" s="1"/>
      <c r="V6" s="1"/>
      <c r="W6" s="1"/>
      <c r="X6" s="1"/>
      <c r="Y6" s="1"/>
      <c r="Z6" s="1"/>
    </row>
    <row r="7" spans="1:26" ht="33.75" customHeight="1">
      <c r="A7" s="37"/>
      <c r="B7" s="176" t="s">
        <v>19</v>
      </c>
      <c r="C7" s="166"/>
      <c r="D7" s="166"/>
      <c r="E7" s="166"/>
      <c r="F7" s="166"/>
      <c r="G7" s="166"/>
      <c r="H7" s="166"/>
      <c r="I7" s="166"/>
      <c r="J7" s="166"/>
      <c r="K7" s="166"/>
      <c r="L7" s="166"/>
      <c r="M7" s="166"/>
      <c r="N7" s="166"/>
      <c r="O7" s="166"/>
      <c r="P7" s="166"/>
      <c r="Q7" s="167"/>
      <c r="R7" s="1"/>
      <c r="S7" s="1"/>
      <c r="T7" s="1"/>
      <c r="U7" s="1"/>
      <c r="V7" s="1"/>
      <c r="W7" s="1"/>
      <c r="X7" s="1"/>
      <c r="Y7" s="1"/>
      <c r="Z7" s="1"/>
    </row>
    <row r="8" spans="1:26" ht="14.25" customHeight="1">
      <c r="A8" s="37"/>
      <c r="B8" s="37"/>
      <c r="C8" s="37"/>
      <c r="D8" s="37"/>
      <c r="E8" s="37"/>
      <c r="F8" s="37"/>
      <c r="G8" s="37"/>
      <c r="H8" s="37"/>
      <c r="I8" s="37"/>
      <c r="J8" s="37"/>
      <c r="K8" s="37"/>
      <c r="L8" s="37"/>
      <c r="M8" s="37"/>
      <c r="N8" s="37"/>
      <c r="O8" s="37"/>
      <c r="P8" s="37"/>
      <c r="Q8" s="37"/>
      <c r="R8" s="1"/>
      <c r="S8" s="1"/>
      <c r="T8" s="1"/>
      <c r="U8" s="1"/>
      <c r="V8" s="1"/>
      <c r="W8" s="1"/>
      <c r="X8" s="1"/>
      <c r="Y8" s="1"/>
      <c r="Z8" s="1"/>
    </row>
    <row r="9" spans="1:26" ht="14.25" customHeight="1">
      <c r="A9" s="184" t="s">
        <v>2</v>
      </c>
      <c r="B9" s="166"/>
      <c r="C9" s="167"/>
      <c r="D9" s="4"/>
      <c r="E9" s="179"/>
      <c r="F9" s="166"/>
      <c r="G9" s="166"/>
      <c r="H9" s="166"/>
      <c r="I9" s="166"/>
      <c r="J9" s="166"/>
      <c r="K9" s="166"/>
      <c r="L9" s="166"/>
      <c r="M9" s="166"/>
      <c r="N9" s="167"/>
      <c r="O9" s="4"/>
      <c r="P9" s="4"/>
      <c r="Q9" s="4"/>
      <c r="R9" s="2"/>
      <c r="S9" s="2"/>
      <c r="T9" s="2"/>
      <c r="U9" s="2"/>
      <c r="V9" s="2"/>
      <c r="W9" s="2"/>
      <c r="X9" s="2"/>
      <c r="Y9" s="2"/>
      <c r="Z9" s="2"/>
    </row>
    <row r="10" spans="1:26" ht="14.25" customHeight="1">
      <c r="A10" s="184" t="s">
        <v>4</v>
      </c>
      <c r="B10" s="166"/>
      <c r="C10" s="166"/>
      <c r="D10" s="167"/>
      <c r="E10" s="179"/>
      <c r="F10" s="166"/>
      <c r="G10" s="166"/>
      <c r="H10" s="166"/>
      <c r="I10" s="166"/>
      <c r="J10" s="166"/>
      <c r="K10" s="166"/>
      <c r="L10" s="166"/>
      <c r="M10" s="166"/>
      <c r="N10" s="167"/>
      <c r="O10" s="4"/>
      <c r="P10" s="4"/>
      <c r="Q10" s="4"/>
      <c r="R10" s="2"/>
      <c r="S10" s="2"/>
      <c r="T10" s="2"/>
      <c r="U10" s="2"/>
      <c r="V10" s="2"/>
      <c r="W10" s="2"/>
      <c r="X10" s="2"/>
      <c r="Y10" s="2"/>
      <c r="Z10" s="2"/>
    </row>
    <row r="11" spans="1:26" ht="14.25" customHeight="1">
      <c r="A11" s="3" t="s">
        <v>156</v>
      </c>
      <c r="B11" s="74"/>
      <c r="C11" s="74"/>
      <c r="D11" s="74"/>
      <c r="E11" s="104"/>
      <c r="F11" s="104"/>
      <c r="G11" s="104"/>
      <c r="H11" s="104"/>
      <c r="I11" s="104"/>
      <c r="J11" s="104"/>
      <c r="K11" s="104"/>
      <c r="L11" s="104"/>
      <c r="M11" s="104"/>
      <c r="N11" s="104"/>
      <c r="O11" s="4"/>
      <c r="P11" s="4"/>
      <c r="Q11" s="4"/>
      <c r="R11" s="2"/>
      <c r="S11" s="2"/>
      <c r="T11" s="2"/>
      <c r="U11" s="2"/>
      <c r="V11" s="2"/>
      <c r="W11" s="2"/>
      <c r="X11" s="2"/>
      <c r="Y11" s="2"/>
      <c r="Z11" s="2"/>
    </row>
    <row r="12" spans="1:26" ht="14.25" customHeight="1">
      <c r="A12" s="3"/>
      <c r="B12" s="4"/>
      <c r="C12" s="4"/>
      <c r="D12" s="4"/>
      <c r="E12" s="4"/>
      <c r="F12" s="4"/>
      <c r="G12" s="4"/>
      <c r="H12" s="4"/>
      <c r="I12" s="4"/>
      <c r="J12" s="4"/>
      <c r="K12" s="4"/>
      <c r="L12" s="4"/>
      <c r="M12" s="185"/>
      <c r="N12" s="186"/>
      <c r="O12" s="186"/>
      <c r="P12" s="186"/>
      <c r="Q12" s="187"/>
      <c r="R12" s="2"/>
      <c r="S12" s="2"/>
      <c r="T12" s="2"/>
      <c r="U12" s="2"/>
      <c r="V12" s="2"/>
      <c r="W12" s="2"/>
      <c r="X12" s="2"/>
      <c r="Y12" s="2"/>
      <c r="Z12" s="2"/>
    </row>
    <row r="13" spans="1:26" ht="14.25" customHeight="1">
      <c r="A13" s="4"/>
      <c r="B13" s="4"/>
      <c r="C13" s="4"/>
      <c r="D13" s="4"/>
      <c r="E13" s="4"/>
      <c r="F13" s="4"/>
      <c r="G13" s="4"/>
      <c r="H13" s="4"/>
      <c r="I13" s="4"/>
      <c r="J13" s="4"/>
      <c r="K13" s="4"/>
      <c r="L13" s="3"/>
      <c r="M13" s="188"/>
      <c r="N13" s="189"/>
      <c r="O13" s="189"/>
      <c r="P13" s="189"/>
      <c r="Q13" s="190"/>
      <c r="R13" s="2"/>
      <c r="S13" s="2"/>
      <c r="T13" s="2"/>
      <c r="U13" s="2"/>
      <c r="V13" s="2"/>
      <c r="W13" s="2"/>
      <c r="X13" s="2"/>
      <c r="Y13" s="2"/>
      <c r="Z13" s="2"/>
    </row>
    <row r="14" spans="1:26" ht="14.25" customHeight="1">
      <c r="A14" s="4"/>
      <c r="B14" s="4"/>
      <c r="C14" s="4"/>
      <c r="D14" s="3" t="s">
        <v>166</v>
      </c>
      <c r="E14" s="4"/>
      <c r="F14" s="3"/>
      <c r="G14" s="3"/>
      <c r="H14" s="3"/>
      <c r="I14" s="3"/>
      <c r="J14" s="3"/>
      <c r="K14" s="4"/>
      <c r="L14" s="3"/>
      <c r="M14" s="3"/>
      <c r="N14" s="4"/>
      <c r="O14" s="4"/>
      <c r="P14" s="4"/>
      <c r="Q14" s="4"/>
      <c r="R14" s="2"/>
      <c r="S14" s="2"/>
      <c r="T14" s="2"/>
      <c r="U14" s="2"/>
      <c r="V14" s="2"/>
      <c r="W14" s="2"/>
      <c r="X14" s="2"/>
      <c r="Y14" s="2"/>
      <c r="Z14" s="2"/>
    </row>
    <row r="15" spans="1:26" ht="14.25" customHeight="1">
      <c r="A15" s="4"/>
      <c r="B15" s="105"/>
      <c r="C15" s="4"/>
      <c r="D15" s="4"/>
      <c r="E15" s="4"/>
      <c r="F15" s="4"/>
      <c r="G15" s="106"/>
      <c r="H15" s="106"/>
      <c r="I15" s="106"/>
      <c r="J15" s="106"/>
      <c r="K15" s="106"/>
      <c r="L15" s="106"/>
      <c r="M15" s="106"/>
      <c r="N15" s="106"/>
      <c r="O15" s="106"/>
      <c r="P15" s="106"/>
      <c r="Q15" s="106"/>
      <c r="R15" s="2"/>
      <c r="S15" s="2"/>
      <c r="T15" s="2"/>
      <c r="U15" s="2"/>
      <c r="V15" s="2"/>
      <c r="W15" s="2"/>
      <c r="X15" s="2"/>
      <c r="Y15" s="2"/>
      <c r="Z15" s="2"/>
    </row>
    <row r="16" spans="1:26" ht="14.25" customHeight="1">
      <c r="A16" s="4"/>
      <c r="B16" s="107"/>
      <c r="C16" s="107"/>
      <c r="D16" s="107"/>
      <c r="E16" s="107"/>
      <c r="F16" s="107"/>
      <c r="G16" s="107"/>
      <c r="H16" s="107"/>
      <c r="I16" s="107"/>
      <c r="J16" s="107"/>
      <c r="K16" s="107"/>
      <c r="L16" s="107"/>
      <c r="M16" s="107"/>
      <c r="N16" s="107"/>
      <c r="O16" s="107"/>
      <c r="P16" s="107"/>
      <c r="Q16" s="107"/>
      <c r="R16" s="2"/>
      <c r="S16" s="2"/>
      <c r="T16" s="2"/>
      <c r="U16" s="2"/>
      <c r="V16" s="2"/>
      <c r="W16" s="2"/>
      <c r="X16" s="2"/>
      <c r="Y16" s="2"/>
      <c r="Z16" s="2"/>
    </row>
    <row r="17" spans="1:26" ht="14.25" customHeight="1">
      <c r="A17" s="4"/>
      <c r="B17" s="3"/>
      <c r="C17" s="192" t="s">
        <v>3</v>
      </c>
      <c r="D17" s="186"/>
      <c r="E17" s="186"/>
      <c r="F17" s="186"/>
      <c r="G17" s="186"/>
      <c r="H17" s="186"/>
      <c r="I17" s="186"/>
      <c r="J17" s="186"/>
      <c r="K17" s="186"/>
      <c r="L17" s="186"/>
      <c r="M17" s="186"/>
      <c r="N17" s="187"/>
      <c r="O17" s="4"/>
      <c r="P17" s="4"/>
      <c r="Q17" s="4"/>
      <c r="R17" s="2"/>
      <c r="S17" s="2"/>
      <c r="T17" s="2"/>
      <c r="U17" s="2"/>
      <c r="V17" s="2"/>
      <c r="W17" s="2"/>
      <c r="X17" s="2"/>
      <c r="Y17" s="2"/>
      <c r="Z17" s="2"/>
    </row>
    <row r="18" spans="1:26" ht="14.25" customHeight="1">
      <c r="A18" s="4"/>
      <c r="B18" s="48"/>
      <c r="C18" s="188"/>
      <c r="D18" s="189"/>
      <c r="E18" s="189"/>
      <c r="F18" s="189"/>
      <c r="G18" s="189"/>
      <c r="H18" s="189"/>
      <c r="I18" s="189"/>
      <c r="J18" s="189"/>
      <c r="K18" s="189"/>
      <c r="L18" s="189"/>
      <c r="M18" s="189"/>
      <c r="N18" s="190"/>
      <c r="O18" s="49"/>
      <c r="P18" s="49"/>
      <c r="Q18" s="49"/>
      <c r="R18" s="2"/>
      <c r="S18" s="2"/>
      <c r="T18" s="2"/>
      <c r="U18" s="2"/>
      <c r="V18" s="2"/>
      <c r="W18" s="2"/>
      <c r="X18" s="2"/>
      <c r="Y18" s="2"/>
      <c r="Z18" s="2"/>
    </row>
    <row r="19" spans="1:26" ht="14.25" customHeight="1">
      <c r="A19" s="4"/>
      <c r="B19" s="48"/>
      <c r="C19" s="193" t="s">
        <v>143</v>
      </c>
      <c r="D19" s="166"/>
      <c r="E19" s="166"/>
      <c r="F19" s="166"/>
      <c r="G19" s="166"/>
      <c r="H19" s="166"/>
      <c r="I19" s="166"/>
      <c r="J19" s="166"/>
      <c r="K19" s="166"/>
      <c r="L19" s="166"/>
      <c r="M19" s="166"/>
      <c r="N19" s="167"/>
      <c r="O19" s="49"/>
      <c r="P19" s="49"/>
      <c r="Q19" s="49"/>
      <c r="R19" s="2"/>
      <c r="S19" s="2"/>
      <c r="T19" s="2"/>
      <c r="U19" s="2"/>
      <c r="V19" s="2"/>
      <c r="W19" s="2"/>
      <c r="X19" s="2"/>
      <c r="Y19" s="2"/>
      <c r="Z19" s="2"/>
    </row>
    <row r="20" spans="1:26" ht="14.25" customHeight="1">
      <c r="A20" s="4"/>
      <c r="B20" s="48"/>
      <c r="C20" s="108"/>
      <c r="D20" s="108"/>
      <c r="E20" s="108"/>
      <c r="F20" s="108"/>
      <c r="G20" s="108"/>
      <c r="H20" s="108"/>
      <c r="I20" s="108"/>
      <c r="J20" s="50"/>
      <c r="K20" s="50"/>
      <c r="L20" s="50"/>
      <c r="M20" s="50"/>
      <c r="N20" s="50"/>
      <c r="O20" s="50"/>
      <c r="P20" s="50"/>
      <c r="Q20" s="50"/>
      <c r="R20" s="2"/>
      <c r="S20" s="2"/>
      <c r="T20" s="2"/>
      <c r="U20" s="2"/>
      <c r="V20" s="2"/>
      <c r="W20" s="2"/>
      <c r="X20" s="2"/>
      <c r="Y20" s="2"/>
      <c r="Z20" s="2"/>
    </row>
    <row r="21" spans="1:26" ht="14.25" customHeight="1">
      <c r="A21" s="4"/>
      <c r="B21" s="48"/>
      <c r="C21" s="109"/>
      <c r="D21" s="194" t="s">
        <v>167</v>
      </c>
      <c r="E21" s="195"/>
      <c r="F21" s="195"/>
      <c r="G21" s="195"/>
      <c r="H21" s="195"/>
      <c r="I21" s="195"/>
      <c r="J21" s="196"/>
      <c r="K21" s="200"/>
      <c r="L21" s="195"/>
      <c r="M21" s="201"/>
      <c r="N21" s="110"/>
      <c r="O21" s="50"/>
      <c r="P21" s="50"/>
      <c r="Q21" s="50"/>
      <c r="R21" s="2"/>
      <c r="S21" s="2"/>
      <c r="T21" s="2"/>
      <c r="U21" s="2"/>
      <c r="V21" s="2"/>
      <c r="W21" s="2"/>
      <c r="X21" s="2"/>
      <c r="Y21" s="2"/>
      <c r="Z21" s="2"/>
    </row>
    <row r="22" spans="1:26" ht="14.25" customHeight="1">
      <c r="A22" s="4"/>
      <c r="B22" s="3"/>
      <c r="C22" s="109"/>
      <c r="D22" s="197"/>
      <c r="E22" s="198"/>
      <c r="F22" s="198"/>
      <c r="G22" s="198"/>
      <c r="H22" s="198"/>
      <c r="I22" s="198"/>
      <c r="J22" s="199"/>
      <c r="K22" s="197"/>
      <c r="L22" s="198"/>
      <c r="M22" s="202"/>
      <c r="N22" s="110"/>
      <c r="O22" s="4"/>
      <c r="P22" s="4"/>
      <c r="Q22" s="4"/>
      <c r="R22" s="2"/>
      <c r="S22" s="2"/>
      <c r="T22" s="2"/>
      <c r="U22" s="2"/>
      <c r="V22" s="2"/>
      <c r="W22" s="2"/>
      <c r="X22" s="2"/>
      <c r="Y22" s="2"/>
      <c r="Z22" s="2"/>
    </row>
    <row r="23" spans="1:26" ht="14.25" customHeight="1">
      <c r="A23" s="4"/>
      <c r="B23" s="74"/>
      <c r="C23" s="2"/>
      <c r="D23" s="2"/>
      <c r="E23" s="2"/>
      <c r="F23" s="2"/>
      <c r="G23" s="2"/>
      <c r="H23" s="2"/>
      <c r="I23" s="2"/>
      <c r="J23" s="49"/>
      <c r="K23" s="49"/>
      <c r="L23" s="49"/>
      <c r="M23" s="49"/>
      <c r="N23" s="49"/>
      <c r="O23" s="49"/>
      <c r="P23" s="49"/>
      <c r="Q23" s="49"/>
      <c r="R23" s="2"/>
      <c r="S23" s="2"/>
      <c r="T23" s="2"/>
      <c r="U23" s="2"/>
      <c r="V23" s="2"/>
      <c r="W23" s="2"/>
      <c r="X23" s="2"/>
      <c r="Y23" s="2"/>
      <c r="Z23" s="2"/>
    </row>
    <row r="24" spans="1:26" ht="14.25" customHeight="1">
      <c r="A24" s="4"/>
      <c r="B24" s="48"/>
      <c r="C24" s="4"/>
      <c r="D24" s="4"/>
      <c r="E24" s="4"/>
      <c r="F24" s="4"/>
      <c r="G24" s="4"/>
      <c r="H24" s="4"/>
      <c r="I24" s="4"/>
      <c r="J24" s="4"/>
      <c r="K24" s="4"/>
      <c r="L24" s="4"/>
      <c r="M24" s="4"/>
      <c r="N24" s="49"/>
      <c r="O24" s="49"/>
      <c r="P24" s="49"/>
      <c r="Q24" s="49"/>
      <c r="R24" s="2"/>
      <c r="S24" s="2"/>
      <c r="T24" s="2"/>
      <c r="U24" s="2"/>
      <c r="V24" s="2"/>
      <c r="W24" s="2"/>
      <c r="X24" s="2"/>
      <c r="Y24" s="2"/>
      <c r="Z24" s="2"/>
    </row>
    <row r="25" spans="1:26" ht="14.25" customHeight="1">
      <c r="A25" s="4"/>
      <c r="B25" s="111"/>
      <c r="C25" s="112"/>
      <c r="D25" s="191" t="s">
        <v>168</v>
      </c>
      <c r="E25" s="182"/>
      <c r="F25" s="191" t="s">
        <v>169</v>
      </c>
      <c r="G25" s="182"/>
      <c r="H25" s="191" t="s">
        <v>170</v>
      </c>
      <c r="I25" s="182"/>
      <c r="J25" s="191" t="s">
        <v>171</v>
      </c>
      <c r="K25" s="182"/>
      <c r="L25" s="191" t="s">
        <v>172</v>
      </c>
      <c r="M25" s="182"/>
      <c r="N25" s="49"/>
      <c r="O25" s="49"/>
      <c r="P25" s="49"/>
      <c r="Q25" s="49"/>
      <c r="R25" s="2"/>
      <c r="S25" s="2"/>
      <c r="T25" s="2"/>
      <c r="U25" s="2"/>
      <c r="V25" s="2"/>
      <c r="W25" s="2"/>
      <c r="X25" s="2"/>
      <c r="Y25" s="2"/>
      <c r="Z25" s="2"/>
    </row>
    <row r="26" spans="1:26" ht="14.25" customHeight="1">
      <c r="A26" s="4"/>
      <c r="B26" s="113">
        <v>43983</v>
      </c>
      <c r="C26" s="114">
        <v>44774</v>
      </c>
      <c r="D26" s="183">
        <v>1</v>
      </c>
      <c r="E26" s="182"/>
      <c r="F26" s="181">
        <v>0</v>
      </c>
      <c r="G26" s="182"/>
      <c r="H26" s="181" t="e">
        <f>HLOOKUP(C26,'F2 - usos y fuentes'!$D$16:$AA$35,12,FALSE)</f>
        <v>#DIV/0!</v>
      </c>
      <c r="I26" s="182"/>
      <c r="J26" s="181" t="e">
        <f t="shared" ref="J26:J49" si="0">((1+$K$21)^(1/12)-1)*SUM(F26:I26)</f>
        <v>#DIV/0!</v>
      </c>
      <c r="K26" s="182"/>
      <c r="L26" s="181" t="e">
        <f t="shared" ref="L26:L49" si="1">F26+H26+J26</f>
        <v>#DIV/0!</v>
      </c>
      <c r="M26" s="182"/>
      <c r="N26" s="49"/>
      <c r="O26" s="49"/>
      <c r="P26" s="49"/>
      <c r="Q26" s="49"/>
      <c r="R26" s="2"/>
      <c r="S26" s="2"/>
      <c r="T26" s="2"/>
      <c r="U26" s="2"/>
      <c r="V26" s="2"/>
      <c r="W26" s="2"/>
      <c r="X26" s="2"/>
      <c r="Y26" s="2"/>
      <c r="Z26" s="2"/>
    </row>
    <row r="27" spans="1:26" ht="14.25" customHeight="1">
      <c r="A27" s="4"/>
      <c r="B27" s="113">
        <v>44013</v>
      </c>
      <c r="C27" s="114">
        <v>44805</v>
      </c>
      <c r="D27" s="183">
        <f t="shared" ref="D27:D49" si="2">D26+1</f>
        <v>2</v>
      </c>
      <c r="E27" s="182"/>
      <c r="F27" s="181" t="e">
        <f t="shared" ref="F27:F49" si="3">L26</f>
        <v>#DIV/0!</v>
      </c>
      <c r="G27" s="182"/>
      <c r="H27" s="181" t="e">
        <f>HLOOKUP(C27,'F2 - usos y fuentes'!$D$16:$AA$35,12,FALSE)</f>
        <v>#DIV/0!</v>
      </c>
      <c r="I27" s="182"/>
      <c r="J27" s="181" t="e">
        <f t="shared" si="0"/>
        <v>#DIV/0!</v>
      </c>
      <c r="K27" s="182"/>
      <c r="L27" s="181" t="e">
        <f t="shared" si="1"/>
        <v>#DIV/0!</v>
      </c>
      <c r="M27" s="182"/>
      <c r="N27" s="49"/>
      <c r="O27" s="49"/>
      <c r="P27" s="49"/>
      <c r="Q27" s="49"/>
      <c r="R27" s="2"/>
      <c r="S27" s="2"/>
      <c r="T27" s="2"/>
      <c r="U27" s="2"/>
      <c r="V27" s="2"/>
      <c r="W27" s="2"/>
      <c r="X27" s="2"/>
      <c r="Y27" s="2"/>
      <c r="Z27" s="2"/>
    </row>
    <row r="28" spans="1:26" ht="14.25" customHeight="1">
      <c r="A28" s="4"/>
      <c r="B28" s="113">
        <v>44044</v>
      </c>
      <c r="C28" s="114">
        <v>44835</v>
      </c>
      <c r="D28" s="183">
        <f t="shared" si="2"/>
        <v>3</v>
      </c>
      <c r="E28" s="182"/>
      <c r="F28" s="181" t="e">
        <f t="shared" si="3"/>
        <v>#DIV/0!</v>
      </c>
      <c r="G28" s="182"/>
      <c r="H28" s="181" t="e">
        <f>HLOOKUP(C28,'F2 - usos y fuentes'!$D$16:$AA$35,12,FALSE)</f>
        <v>#DIV/0!</v>
      </c>
      <c r="I28" s="182"/>
      <c r="J28" s="181" t="e">
        <f t="shared" si="0"/>
        <v>#DIV/0!</v>
      </c>
      <c r="K28" s="182"/>
      <c r="L28" s="181" t="e">
        <f t="shared" si="1"/>
        <v>#DIV/0!</v>
      </c>
      <c r="M28" s="182"/>
      <c r="N28" s="49"/>
      <c r="O28" s="49"/>
      <c r="P28" s="49"/>
      <c r="Q28" s="49"/>
      <c r="R28" s="2"/>
      <c r="S28" s="2"/>
      <c r="T28" s="2"/>
      <c r="U28" s="2"/>
      <c r="V28" s="2"/>
      <c r="W28" s="2"/>
      <c r="X28" s="2"/>
      <c r="Y28" s="2"/>
      <c r="Z28" s="2"/>
    </row>
    <row r="29" spans="1:26" ht="14.25" customHeight="1">
      <c r="A29" s="4"/>
      <c r="B29" s="113">
        <v>44075</v>
      </c>
      <c r="C29" s="114">
        <v>44866</v>
      </c>
      <c r="D29" s="183">
        <f t="shared" si="2"/>
        <v>4</v>
      </c>
      <c r="E29" s="182"/>
      <c r="F29" s="181" t="e">
        <f t="shared" si="3"/>
        <v>#DIV/0!</v>
      </c>
      <c r="G29" s="182"/>
      <c r="H29" s="181" t="e">
        <f>HLOOKUP(C29,'F2 - usos y fuentes'!$D$16:$AA$35,12,FALSE)</f>
        <v>#DIV/0!</v>
      </c>
      <c r="I29" s="182"/>
      <c r="J29" s="181" t="e">
        <f t="shared" si="0"/>
        <v>#DIV/0!</v>
      </c>
      <c r="K29" s="182"/>
      <c r="L29" s="181" t="e">
        <f t="shared" si="1"/>
        <v>#DIV/0!</v>
      </c>
      <c r="M29" s="182"/>
      <c r="N29" s="49"/>
      <c r="O29" s="49"/>
      <c r="P29" s="49"/>
      <c r="Q29" s="49"/>
      <c r="R29" s="2"/>
      <c r="S29" s="2"/>
      <c r="T29" s="2"/>
      <c r="U29" s="2"/>
      <c r="V29" s="2"/>
      <c r="W29" s="2"/>
      <c r="X29" s="2"/>
      <c r="Y29" s="2"/>
      <c r="Z29" s="2"/>
    </row>
    <row r="30" spans="1:26" ht="14.25" customHeight="1">
      <c r="A30" s="4"/>
      <c r="B30" s="113">
        <v>44105</v>
      </c>
      <c r="C30" s="114">
        <v>44896</v>
      </c>
      <c r="D30" s="183">
        <f t="shared" si="2"/>
        <v>5</v>
      </c>
      <c r="E30" s="182"/>
      <c r="F30" s="181" t="e">
        <f t="shared" si="3"/>
        <v>#DIV/0!</v>
      </c>
      <c r="G30" s="182"/>
      <c r="H30" s="181" t="e">
        <f>HLOOKUP(C30,'F2 - usos y fuentes'!$D$16:$AA$35,12,FALSE)</f>
        <v>#DIV/0!</v>
      </c>
      <c r="I30" s="182"/>
      <c r="J30" s="181" t="e">
        <f t="shared" si="0"/>
        <v>#DIV/0!</v>
      </c>
      <c r="K30" s="182"/>
      <c r="L30" s="181" t="e">
        <f t="shared" si="1"/>
        <v>#DIV/0!</v>
      </c>
      <c r="M30" s="182"/>
      <c r="N30" s="49"/>
      <c r="O30" s="49"/>
      <c r="P30" s="49"/>
      <c r="Q30" s="49"/>
      <c r="R30" s="2"/>
      <c r="S30" s="2"/>
      <c r="T30" s="2"/>
      <c r="U30" s="2"/>
      <c r="V30" s="2"/>
      <c r="W30" s="2"/>
      <c r="X30" s="2"/>
      <c r="Y30" s="2"/>
      <c r="Z30" s="2"/>
    </row>
    <row r="31" spans="1:26" ht="14.25" customHeight="1">
      <c r="A31" s="4"/>
      <c r="B31" s="113">
        <v>44136</v>
      </c>
      <c r="C31" s="114">
        <v>44927</v>
      </c>
      <c r="D31" s="183">
        <f t="shared" si="2"/>
        <v>6</v>
      </c>
      <c r="E31" s="182"/>
      <c r="F31" s="181" t="e">
        <f t="shared" si="3"/>
        <v>#DIV/0!</v>
      </c>
      <c r="G31" s="182"/>
      <c r="H31" s="181" t="e">
        <f>HLOOKUP(C31,'F2 - usos y fuentes'!$D$16:$AA$35,12,FALSE)</f>
        <v>#DIV/0!</v>
      </c>
      <c r="I31" s="182"/>
      <c r="J31" s="181" t="e">
        <f t="shared" si="0"/>
        <v>#DIV/0!</v>
      </c>
      <c r="K31" s="182"/>
      <c r="L31" s="181" t="e">
        <f t="shared" si="1"/>
        <v>#DIV/0!</v>
      </c>
      <c r="M31" s="182"/>
      <c r="N31" s="49"/>
      <c r="O31" s="49"/>
      <c r="P31" s="49"/>
      <c r="Q31" s="49"/>
      <c r="R31" s="2"/>
      <c r="S31" s="2"/>
      <c r="T31" s="2"/>
      <c r="U31" s="2"/>
      <c r="V31" s="2"/>
      <c r="W31" s="2"/>
      <c r="X31" s="2"/>
      <c r="Y31" s="2"/>
      <c r="Z31" s="2"/>
    </row>
    <row r="32" spans="1:26" ht="14.25" customHeight="1">
      <c r="A32" s="4"/>
      <c r="B32" s="113">
        <v>44166</v>
      </c>
      <c r="C32" s="114">
        <v>44958</v>
      </c>
      <c r="D32" s="183">
        <f t="shared" si="2"/>
        <v>7</v>
      </c>
      <c r="E32" s="182"/>
      <c r="F32" s="181" t="e">
        <f t="shared" si="3"/>
        <v>#DIV/0!</v>
      </c>
      <c r="G32" s="182"/>
      <c r="H32" s="181" t="e">
        <f>HLOOKUP(C32,'F2 - usos y fuentes'!$D$16:$AA$35,12,FALSE)</f>
        <v>#DIV/0!</v>
      </c>
      <c r="I32" s="182"/>
      <c r="J32" s="181" t="e">
        <f t="shared" si="0"/>
        <v>#DIV/0!</v>
      </c>
      <c r="K32" s="182"/>
      <c r="L32" s="181" t="e">
        <f t="shared" si="1"/>
        <v>#DIV/0!</v>
      </c>
      <c r="M32" s="182"/>
      <c r="N32" s="49"/>
      <c r="O32" s="49"/>
      <c r="P32" s="49"/>
      <c r="Q32" s="49"/>
      <c r="R32" s="2"/>
      <c r="S32" s="2"/>
      <c r="T32" s="2"/>
      <c r="U32" s="2"/>
      <c r="V32" s="2"/>
      <c r="W32" s="2"/>
      <c r="X32" s="2"/>
      <c r="Y32" s="2"/>
      <c r="Z32" s="2"/>
    </row>
    <row r="33" spans="1:26" ht="14.25" customHeight="1">
      <c r="A33" s="4"/>
      <c r="B33" s="113">
        <v>44197</v>
      </c>
      <c r="C33" s="114">
        <v>44986</v>
      </c>
      <c r="D33" s="183">
        <f t="shared" si="2"/>
        <v>8</v>
      </c>
      <c r="E33" s="182"/>
      <c r="F33" s="181" t="e">
        <f t="shared" si="3"/>
        <v>#DIV/0!</v>
      </c>
      <c r="G33" s="182"/>
      <c r="H33" s="181" t="e">
        <f>HLOOKUP(C33,'F2 - usos y fuentes'!$D$16:$AA$35,12,FALSE)</f>
        <v>#DIV/0!</v>
      </c>
      <c r="I33" s="182"/>
      <c r="J33" s="181" t="e">
        <f t="shared" si="0"/>
        <v>#DIV/0!</v>
      </c>
      <c r="K33" s="182"/>
      <c r="L33" s="181" t="e">
        <f t="shared" si="1"/>
        <v>#DIV/0!</v>
      </c>
      <c r="M33" s="182"/>
      <c r="N33" s="49"/>
      <c r="O33" s="49"/>
      <c r="P33" s="49"/>
      <c r="Q33" s="49"/>
      <c r="R33" s="2"/>
      <c r="S33" s="2"/>
      <c r="T33" s="2"/>
      <c r="U33" s="2"/>
      <c r="V33" s="2"/>
      <c r="W33" s="2"/>
      <c r="X33" s="2"/>
      <c r="Y33" s="2"/>
      <c r="Z33" s="2"/>
    </row>
    <row r="34" spans="1:26" ht="14.25" customHeight="1">
      <c r="A34" s="4"/>
      <c r="B34" s="113">
        <v>44228</v>
      </c>
      <c r="C34" s="114">
        <v>45017</v>
      </c>
      <c r="D34" s="183">
        <f t="shared" si="2"/>
        <v>9</v>
      </c>
      <c r="E34" s="182"/>
      <c r="F34" s="181" t="e">
        <f t="shared" si="3"/>
        <v>#DIV/0!</v>
      </c>
      <c r="G34" s="182"/>
      <c r="H34" s="181" t="e">
        <f>HLOOKUP(C34,'F2 - usos y fuentes'!$D$16:$AA$35,12,FALSE)</f>
        <v>#DIV/0!</v>
      </c>
      <c r="I34" s="182"/>
      <c r="J34" s="181" t="e">
        <f t="shared" si="0"/>
        <v>#DIV/0!</v>
      </c>
      <c r="K34" s="182"/>
      <c r="L34" s="181" t="e">
        <f t="shared" si="1"/>
        <v>#DIV/0!</v>
      </c>
      <c r="M34" s="182"/>
      <c r="N34" s="49"/>
      <c r="O34" s="49"/>
      <c r="P34" s="49"/>
      <c r="Q34" s="49"/>
      <c r="R34" s="2"/>
      <c r="S34" s="2"/>
      <c r="T34" s="2"/>
      <c r="U34" s="2"/>
      <c r="V34" s="2"/>
      <c r="W34" s="2"/>
      <c r="X34" s="2"/>
      <c r="Y34" s="2"/>
      <c r="Z34" s="2"/>
    </row>
    <row r="35" spans="1:26" ht="14.25" customHeight="1">
      <c r="A35" s="4"/>
      <c r="B35" s="115"/>
      <c r="C35" s="114">
        <v>45047</v>
      </c>
      <c r="D35" s="183">
        <f t="shared" si="2"/>
        <v>10</v>
      </c>
      <c r="E35" s="182"/>
      <c r="F35" s="181" t="e">
        <f t="shared" si="3"/>
        <v>#DIV/0!</v>
      </c>
      <c r="G35" s="182"/>
      <c r="H35" s="181" t="e">
        <f>HLOOKUP(C35,'F2 - usos y fuentes'!$D$16:$AA$35,12,FALSE)</f>
        <v>#DIV/0!</v>
      </c>
      <c r="I35" s="182"/>
      <c r="J35" s="181" t="e">
        <f t="shared" si="0"/>
        <v>#DIV/0!</v>
      </c>
      <c r="K35" s="182"/>
      <c r="L35" s="181" t="e">
        <f t="shared" si="1"/>
        <v>#DIV/0!</v>
      </c>
      <c r="M35" s="182"/>
      <c r="N35" s="49"/>
      <c r="O35" s="49"/>
      <c r="P35" s="49"/>
      <c r="Q35" s="49"/>
      <c r="R35" s="2"/>
      <c r="S35" s="2"/>
      <c r="T35" s="2"/>
      <c r="U35" s="2"/>
      <c r="V35" s="2"/>
      <c r="W35" s="2"/>
      <c r="X35" s="2"/>
      <c r="Y35" s="2"/>
      <c r="Z35" s="2"/>
    </row>
    <row r="36" spans="1:26" ht="14.25" customHeight="1">
      <c r="A36" s="4"/>
      <c r="B36" s="115"/>
      <c r="C36" s="114">
        <v>45078</v>
      </c>
      <c r="D36" s="183">
        <f t="shared" si="2"/>
        <v>11</v>
      </c>
      <c r="E36" s="182"/>
      <c r="F36" s="181" t="e">
        <f t="shared" si="3"/>
        <v>#DIV/0!</v>
      </c>
      <c r="G36" s="182"/>
      <c r="H36" s="181" t="e">
        <f>HLOOKUP(C36,'F2 - usos y fuentes'!$D$16:$AA$35,12,FALSE)</f>
        <v>#DIV/0!</v>
      </c>
      <c r="I36" s="182"/>
      <c r="J36" s="181" t="e">
        <f t="shared" si="0"/>
        <v>#DIV/0!</v>
      </c>
      <c r="K36" s="182"/>
      <c r="L36" s="181" t="e">
        <f t="shared" si="1"/>
        <v>#DIV/0!</v>
      </c>
      <c r="M36" s="182"/>
      <c r="N36" s="49"/>
      <c r="O36" s="49"/>
      <c r="P36" s="49"/>
      <c r="Q36" s="49"/>
      <c r="R36" s="2"/>
      <c r="S36" s="2"/>
      <c r="T36" s="2"/>
      <c r="U36" s="2"/>
      <c r="V36" s="2"/>
      <c r="W36" s="2"/>
      <c r="X36" s="2"/>
      <c r="Y36" s="2"/>
      <c r="Z36" s="2"/>
    </row>
    <row r="37" spans="1:26" ht="14.25" customHeight="1">
      <c r="A37" s="4"/>
      <c r="B37" s="115"/>
      <c r="C37" s="114">
        <v>45108</v>
      </c>
      <c r="D37" s="183">
        <f t="shared" si="2"/>
        <v>12</v>
      </c>
      <c r="E37" s="182"/>
      <c r="F37" s="181" t="e">
        <f t="shared" si="3"/>
        <v>#DIV/0!</v>
      </c>
      <c r="G37" s="182"/>
      <c r="H37" s="181" t="e">
        <f>HLOOKUP(C37,'F2 - usos y fuentes'!$D$16:$AA$35,12,FALSE)</f>
        <v>#DIV/0!</v>
      </c>
      <c r="I37" s="182"/>
      <c r="J37" s="181" t="e">
        <f t="shared" si="0"/>
        <v>#DIV/0!</v>
      </c>
      <c r="K37" s="182"/>
      <c r="L37" s="181" t="e">
        <f t="shared" si="1"/>
        <v>#DIV/0!</v>
      </c>
      <c r="M37" s="182"/>
      <c r="N37" s="49"/>
      <c r="O37" s="49"/>
      <c r="P37" s="49"/>
      <c r="Q37" s="49"/>
      <c r="R37" s="2"/>
      <c r="S37" s="2"/>
      <c r="T37" s="2"/>
      <c r="U37" s="2"/>
      <c r="V37" s="2"/>
      <c r="W37" s="2"/>
      <c r="X37" s="2"/>
      <c r="Y37" s="2"/>
      <c r="Z37" s="2"/>
    </row>
    <row r="38" spans="1:26" ht="14.25" customHeight="1">
      <c r="A38" s="4"/>
      <c r="B38" s="115"/>
      <c r="C38" s="114">
        <v>45139</v>
      </c>
      <c r="D38" s="183">
        <f t="shared" si="2"/>
        <v>13</v>
      </c>
      <c r="E38" s="182"/>
      <c r="F38" s="181" t="e">
        <f t="shared" si="3"/>
        <v>#DIV/0!</v>
      </c>
      <c r="G38" s="182"/>
      <c r="H38" s="181" t="e">
        <f>HLOOKUP(C38,'F2 - usos y fuentes'!$D$16:$AA$35,12,FALSE)</f>
        <v>#DIV/0!</v>
      </c>
      <c r="I38" s="182"/>
      <c r="J38" s="181" t="e">
        <f t="shared" si="0"/>
        <v>#DIV/0!</v>
      </c>
      <c r="K38" s="182"/>
      <c r="L38" s="181" t="e">
        <f t="shared" si="1"/>
        <v>#DIV/0!</v>
      </c>
      <c r="M38" s="182"/>
      <c r="N38" s="49"/>
      <c r="O38" s="49"/>
      <c r="P38" s="49"/>
      <c r="Q38" s="49"/>
      <c r="R38" s="2"/>
      <c r="S38" s="2"/>
      <c r="T38" s="2"/>
      <c r="U38" s="2"/>
      <c r="V38" s="2"/>
      <c r="W38" s="2"/>
      <c r="X38" s="2"/>
      <c r="Y38" s="2"/>
      <c r="Z38" s="2"/>
    </row>
    <row r="39" spans="1:26" ht="14.25" customHeight="1">
      <c r="A39" s="4"/>
      <c r="B39" s="115"/>
      <c r="C39" s="114">
        <v>45170</v>
      </c>
      <c r="D39" s="183">
        <f t="shared" si="2"/>
        <v>14</v>
      </c>
      <c r="E39" s="182"/>
      <c r="F39" s="181" t="e">
        <f t="shared" si="3"/>
        <v>#DIV/0!</v>
      </c>
      <c r="G39" s="182"/>
      <c r="H39" s="181" t="e">
        <f>HLOOKUP(C39,'F2 - usos y fuentes'!$D$16:$AA$35,12,FALSE)</f>
        <v>#DIV/0!</v>
      </c>
      <c r="I39" s="182"/>
      <c r="J39" s="181" t="e">
        <f t="shared" si="0"/>
        <v>#DIV/0!</v>
      </c>
      <c r="K39" s="182"/>
      <c r="L39" s="181" t="e">
        <f t="shared" si="1"/>
        <v>#DIV/0!</v>
      </c>
      <c r="M39" s="182"/>
      <c r="N39" s="49"/>
      <c r="O39" s="49"/>
      <c r="P39" s="49"/>
      <c r="Q39" s="49"/>
      <c r="R39" s="2"/>
      <c r="S39" s="2"/>
      <c r="T39" s="2"/>
      <c r="U39" s="2"/>
      <c r="V39" s="2"/>
      <c r="W39" s="2"/>
      <c r="X39" s="2"/>
      <c r="Y39" s="2"/>
      <c r="Z39" s="2"/>
    </row>
    <row r="40" spans="1:26" ht="14.25" customHeight="1">
      <c r="A40" s="4"/>
      <c r="B40" s="115"/>
      <c r="C40" s="114">
        <v>45200</v>
      </c>
      <c r="D40" s="183">
        <f t="shared" si="2"/>
        <v>15</v>
      </c>
      <c r="E40" s="182"/>
      <c r="F40" s="181" t="e">
        <f t="shared" si="3"/>
        <v>#DIV/0!</v>
      </c>
      <c r="G40" s="182"/>
      <c r="H40" s="181" t="e">
        <f>HLOOKUP(C40,'F2 - usos y fuentes'!$D$16:$AA$35,12,FALSE)</f>
        <v>#DIV/0!</v>
      </c>
      <c r="I40" s="182"/>
      <c r="J40" s="181" t="e">
        <f t="shared" si="0"/>
        <v>#DIV/0!</v>
      </c>
      <c r="K40" s="182"/>
      <c r="L40" s="181" t="e">
        <f t="shared" si="1"/>
        <v>#DIV/0!</v>
      </c>
      <c r="M40" s="182"/>
      <c r="N40" s="49"/>
      <c r="O40" s="49"/>
      <c r="P40" s="49"/>
      <c r="Q40" s="49"/>
      <c r="R40" s="2"/>
      <c r="S40" s="2"/>
      <c r="T40" s="2"/>
      <c r="U40" s="2"/>
      <c r="V40" s="2"/>
      <c r="W40" s="2"/>
      <c r="X40" s="2"/>
      <c r="Y40" s="2"/>
      <c r="Z40" s="2"/>
    </row>
    <row r="41" spans="1:26" ht="14.25" customHeight="1">
      <c r="A41" s="4"/>
      <c r="B41" s="115"/>
      <c r="C41" s="114">
        <v>45231</v>
      </c>
      <c r="D41" s="183">
        <f t="shared" si="2"/>
        <v>16</v>
      </c>
      <c r="E41" s="182"/>
      <c r="F41" s="181" t="e">
        <f t="shared" si="3"/>
        <v>#DIV/0!</v>
      </c>
      <c r="G41" s="182"/>
      <c r="H41" s="181" t="e">
        <f>HLOOKUP(C41,'F2 - usos y fuentes'!$D$16:$AA$35,12,FALSE)</f>
        <v>#DIV/0!</v>
      </c>
      <c r="I41" s="182"/>
      <c r="J41" s="181" t="e">
        <f t="shared" si="0"/>
        <v>#DIV/0!</v>
      </c>
      <c r="K41" s="182"/>
      <c r="L41" s="181" t="e">
        <f t="shared" si="1"/>
        <v>#DIV/0!</v>
      </c>
      <c r="M41" s="182"/>
      <c r="N41" s="49"/>
      <c r="O41" s="49"/>
      <c r="P41" s="49"/>
      <c r="Q41" s="49"/>
      <c r="R41" s="2"/>
      <c r="S41" s="2"/>
      <c r="T41" s="2"/>
      <c r="U41" s="2"/>
      <c r="V41" s="2"/>
      <c r="W41" s="2"/>
      <c r="X41" s="2"/>
      <c r="Y41" s="2"/>
      <c r="Z41" s="2"/>
    </row>
    <row r="42" spans="1:26" ht="14.25" customHeight="1">
      <c r="A42" s="4"/>
      <c r="B42" s="115"/>
      <c r="C42" s="114">
        <v>45261</v>
      </c>
      <c r="D42" s="183">
        <f t="shared" si="2"/>
        <v>17</v>
      </c>
      <c r="E42" s="182"/>
      <c r="F42" s="181" t="e">
        <f t="shared" si="3"/>
        <v>#DIV/0!</v>
      </c>
      <c r="G42" s="182"/>
      <c r="H42" s="181" t="e">
        <f>HLOOKUP(C42,'F2 - usos y fuentes'!$D$16:$AA$35,12,FALSE)</f>
        <v>#DIV/0!</v>
      </c>
      <c r="I42" s="182"/>
      <c r="J42" s="181" t="e">
        <f t="shared" si="0"/>
        <v>#DIV/0!</v>
      </c>
      <c r="K42" s="182"/>
      <c r="L42" s="181" t="e">
        <f t="shared" si="1"/>
        <v>#DIV/0!</v>
      </c>
      <c r="M42" s="182"/>
      <c r="N42" s="49"/>
      <c r="O42" s="49"/>
      <c r="P42" s="49"/>
      <c r="Q42" s="49"/>
      <c r="R42" s="2"/>
      <c r="S42" s="2"/>
      <c r="T42" s="2"/>
      <c r="U42" s="2"/>
      <c r="V42" s="2"/>
      <c r="W42" s="2"/>
      <c r="X42" s="2"/>
      <c r="Y42" s="2"/>
      <c r="Z42" s="2"/>
    </row>
    <row r="43" spans="1:26" ht="14.25" customHeight="1">
      <c r="A43" s="4"/>
      <c r="B43" s="115"/>
      <c r="C43" s="114">
        <v>45292</v>
      </c>
      <c r="D43" s="183">
        <f t="shared" si="2"/>
        <v>18</v>
      </c>
      <c r="E43" s="182"/>
      <c r="F43" s="181" t="e">
        <f t="shared" si="3"/>
        <v>#DIV/0!</v>
      </c>
      <c r="G43" s="182"/>
      <c r="H43" s="181" t="e">
        <f>HLOOKUP(C43,'F2 - usos y fuentes'!$D$16:$AA$35,12,FALSE)</f>
        <v>#DIV/0!</v>
      </c>
      <c r="I43" s="182"/>
      <c r="J43" s="181" t="e">
        <f t="shared" si="0"/>
        <v>#DIV/0!</v>
      </c>
      <c r="K43" s="182"/>
      <c r="L43" s="181" t="e">
        <f t="shared" si="1"/>
        <v>#DIV/0!</v>
      </c>
      <c r="M43" s="182"/>
      <c r="N43" s="49"/>
      <c r="O43" s="49"/>
      <c r="P43" s="49"/>
      <c r="Q43" s="49"/>
      <c r="R43" s="2"/>
      <c r="S43" s="2"/>
      <c r="T43" s="2"/>
      <c r="U43" s="2"/>
      <c r="V43" s="2"/>
      <c r="W43" s="2"/>
      <c r="X43" s="2"/>
      <c r="Y43" s="2"/>
      <c r="Z43" s="2"/>
    </row>
    <row r="44" spans="1:26" ht="14.25" customHeight="1">
      <c r="A44" s="4"/>
      <c r="B44" s="115"/>
      <c r="C44" s="114">
        <v>45323</v>
      </c>
      <c r="D44" s="183">
        <f t="shared" si="2"/>
        <v>19</v>
      </c>
      <c r="E44" s="182"/>
      <c r="F44" s="181" t="e">
        <f t="shared" si="3"/>
        <v>#DIV/0!</v>
      </c>
      <c r="G44" s="182"/>
      <c r="H44" s="181" t="e">
        <f>HLOOKUP(C44,'F2 - usos y fuentes'!$D$16:$AA$35,12,FALSE)</f>
        <v>#DIV/0!</v>
      </c>
      <c r="I44" s="182"/>
      <c r="J44" s="181" t="e">
        <f t="shared" si="0"/>
        <v>#DIV/0!</v>
      </c>
      <c r="K44" s="182"/>
      <c r="L44" s="181" t="e">
        <f t="shared" si="1"/>
        <v>#DIV/0!</v>
      </c>
      <c r="M44" s="182"/>
      <c r="N44" s="49"/>
      <c r="O44" s="49"/>
      <c r="P44" s="49"/>
      <c r="Q44" s="49"/>
      <c r="R44" s="2"/>
      <c r="S44" s="2"/>
      <c r="T44" s="2"/>
      <c r="U44" s="2"/>
      <c r="V44" s="2"/>
      <c r="W44" s="2"/>
      <c r="X44" s="2"/>
      <c r="Y44" s="2"/>
      <c r="Z44" s="2"/>
    </row>
    <row r="45" spans="1:26" ht="14.25" customHeight="1">
      <c r="A45" s="4"/>
      <c r="B45" s="115"/>
      <c r="C45" s="114">
        <v>45352</v>
      </c>
      <c r="D45" s="183">
        <f t="shared" si="2"/>
        <v>20</v>
      </c>
      <c r="E45" s="182"/>
      <c r="F45" s="181" t="e">
        <f t="shared" si="3"/>
        <v>#DIV/0!</v>
      </c>
      <c r="G45" s="182"/>
      <c r="H45" s="181" t="e">
        <f>HLOOKUP(C45,'F2 - usos y fuentes'!$D$16:$AA$35,12,FALSE)</f>
        <v>#DIV/0!</v>
      </c>
      <c r="I45" s="182"/>
      <c r="J45" s="181" t="e">
        <f t="shared" si="0"/>
        <v>#DIV/0!</v>
      </c>
      <c r="K45" s="182"/>
      <c r="L45" s="181" t="e">
        <f t="shared" si="1"/>
        <v>#DIV/0!</v>
      </c>
      <c r="M45" s="182"/>
      <c r="N45" s="49"/>
      <c r="O45" s="49"/>
      <c r="P45" s="49"/>
      <c r="Q45" s="49"/>
      <c r="R45" s="2"/>
      <c r="S45" s="2"/>
      <c r="T45" s="2"/>
      <c r="U45" s="2"/>
      <c r="V45" s="2"/>
      <c r="W45" s="2"/>
      <c r="X45" s="2"/>
      <c r="Y45" s="2"/>
      <c r="Z45" s="2"/>
    </row>
    <row r="46" spans="1:26" ht="14.25" customHeight="1">
      <c r="A46" s="4"/>
      <c r="B46" s="115"/>
      <c r="C46" s="114">
        <v>45383</v>
      </c>
      <c r="D46" s="183">
        <f t="shared" si="2"/>
        <v>21</v>
      </c>
      <c r="E46" s="182"/>
      <c r="F46" s="181" t="e">
        <f t="shared" si="3"/>
        <v>#DIV/0!</v>
      </c>
      <c r="G46" s="182"/>
      <c r="H46" s="181" t="e">
        <f>HLOOKUP(C46,'F2 - usos y fuentes'!$D$16:$AA$35,12,FALSE)</f>
        <v>#DIV/0!</v>
      </c>
      <c r="I46" s="182"/>
      <c r="J46" s="181" t="e">
        <f t="shared" si="0"/>
        <v>#DIV/0!</v>
      </c>
      <c r="K46" s="182"/>
      <c r="L46" s="181" t="e">
        <f t="shared" si="1"/>
        <v>#DIV/0!</v>
      </c>
      <c r="M46" s="182"/>
      <c r="N46" s="49"/>
      <c r="O46" s="49"/>
      <c r="P46" s="49"/>
      <c r="Q46" s="49"/>
      <c r="R46" s="2"/>
      <c r="S46" s="2"/>
      <c r="T46" s="2"/>
      <c r="U46" s="2"/>
      <c r="V46" s="2"/>
      <c r="W46" s="2"/>
      <c r="X46" s="2"/>
      <c r="Y46" s="2"/>
      <c r="Z46" s="2"/>
    </row>
    <row r="47" spans="1:26" ht="14.25" customHeight="1">
      <c r="A47" s="4"/>
      <c r="B47" s="115"/>
      <c r="C47" s="114">
        <v>45413</v>
      </c>
      <c r="D47" s="183">
        <f t="shared" si="2"/>
        <v>22</v>
      </c>
      <c r="E47" s="182"/>
      <c r="F47" s="181" t="e">
        <f t="shared" si="3"/>
        <v>#DIV/0!</v>
      </c>
      <c r="G47" s="182"/>
      <c r="H47" s="181" t="e">
        <f>HLOOKUP(C47,'F2 - usos y fuentes'!$D$16:$AA$35,12,FALSE)</f>
        <v>#DIV/0!</v>
      </c>
      <c r="I47" s="182"/>
      <c r="J47" s="181" t="e">
        <f t="shared" si="0"/>
        <v>#DIV/0!</v>
      </c>
      <c r="K47" s="182"/>
      <c r="L47" s="181" t="e">
        <f t="shared" si="1"/>
        <v>#DIV/0!</v>
      </c>
      <c r="M47" s="182"/>
      <c r="N47" s="49"/>
      <c r="O47" s="49"/>
      <c r="P47" s="49"/>
      <c r="Q47" s="49"/>
      <c r="R47" s="2"/>
      <c r="S47" s="2"/>
      <c r="T47" s="2"/>
      <c r="U47" s="2"/>
      <c r="V47" s="2"/>
      <c r="W47" s="2"/>
      <c r="X47" s="2"/>
      <c r="Y47" s="2"/>
      <c r="Z47" s="2"/>
    </row>
    <row r="48" spans="1:26" ht="14.25" customHeight="1">
      <c r="A48" s="4"/>
      <c r="B48" s="115"/>
      <c r="C48" s="114">
        <v>45444</v>
      </c>
      <c r="D48" s="183">
        <f t="shared" si="2"/>
        <v>23</v>
      </c>
      <c r="E48" s="182"/>
      <c r="F48" s="181" t="e">
        <f t="shared" si="3"/>
        <v>#DIV/0!</v>
      </c>
      <c r="G48" s="182"/>
      <c r="H48" s="181" t="e">
        <f>HLOOKUP(C48,'F2 - usos y fuentes'!$D$16:$AA$35,12,FALSE)</f>
        <v>#DIV/0!</v>
      </c>
      <c r="I48" s="182"/>
      <c r="J48" s="181" t="e">
        <f t="shared" si="0"/>
        <v>#DIV/0!</v>
      </c>
      <c r="K48" s="182"/>
      <c r="L48" s="181" t="e">
        <f t="shared" si="1"/>
        <v>#DIV/0!</v>
      </c>
      <c r="M48" s="182"/>
      <c r="N48" s="49"/>
      <c r="O48" s="49"/>
      <c r="P48" s="49"/>
      <c r="Q48" s="49"/>
      <c r="R48" s="2"/>
      <c r="S48" s="2"/>
      <c r="T48" s="2"/>
      <c r="U48" s="2"/>
      <c r="V48" s="2"/>
      <c r="W48" s="2"/>
      <c r="X48" s="2"/>
      <c r="Y48" s="2"/>
      <c r="Z48" s="2"/>
    </row>
    <row r="49" spans="1:26" ht="14.25" customHeight="1">
      <c r="A49" s="4"/>
      <c r="B49" s="115"/>
      <c r="C49" s="114">
        <v>45474</v>
      </c>
      <c r="D49" s="183">
        <f t="shared" si="2"/>
        <v>24</v>
      </c>
      <c r="E49" s="182"/>
      <c r="F49" s="181" t="e">
        <f t="shared" si="3"/>
        <v>#DIV/0!</v>
      </c>
      <c r="G49" s="182"/>
      <c r="H49" s="181" t="e">
        <f>HLOOKUP(C49,'F2 - usos y fuentes'!$D$16:$AA$35,12,FALSE)</f>
        <v>#DIV/0!</v>
      </c>
      <c r="I49" s="182"/>
      <c r="J49" s="181" t="e">
        <f t="shared" si="0"/>
        <v>#DIV/0!</v>
      </c>
      <c r="K49" s="182"/>
      <c r="L49" s="181" t="e">
        <f t="shared" si="1"/>
        <v>#DIV/0!</v>
      </c>
      <c r="M49" s="182"/>
      <c r="N49" s="49"/>
      <c r="O49" s="49"/>
      <c r="P49" s="49"/>
      <c r="Q49" s="49"/>
      <c r="R49" s="2"/>
      <c r="S49" s="2"/>
      <c r="T49" s="2"/>
      <c r="U49" s="2"/>
      <c r="V49" s="2"/>
      <c r="W49" s="2"/>
      <c r="X49" s="2"/>
      <c r="Y49" s="2"/>
      <c r="Z49" s="2"/>
    </row>
    <row r="50" spans="1:26" ht="14.25" customHeight="1">
      <c r="A50" s="4"/>
      <c r="B50" s="111"/>
      <c r="C50" s="112"/>
      <c r="D50" s="203" t="s">
        <v>158</v>
      </c>
      <c r="E50" s="182"/>
      <c r="F50" s="204"/>
      <c r="G50" s="182"/>
      <c r="H50" s="204" t="e">
        <f>SUM(H26:I49)</f>
        <v>#DIV/0!</v>
      </c>
      <c r="I50" s="182"/>
      <c r="J50" s="204" t="e">
        <f>SUM(J26:K49)</f>
        <v>#DIV/0!</v>
      </c>
      <c r="K50" s="182"/>
      <c r="L50" s="204"/>
      <c r="M50" s="182"/>
      <c r="N50" s="49"/>
      <c r="O50" s="49"/>
      <c r="P50" s="49"/>
      <c r="Q50" s="49"/>
      <c r="R50" s="2"/>
      <c r="S50" s="2"/>
      <c r="T50" s="2"/>
      <c r="U50" s="2"/>
      <c r="V50" s="2"/>
      <c r="W50" s="2"/>
      <c r="X50" s="2"/>
      <c r="Y50" s="2"/>
      <c r="Z50" s="2"/>
    </row>
    <row r="51" spans="1:26" ht="14.25" customHeight="1">
      <c r="A51" s="37"/>
      <c r="B51" s="116"/>
      <c r="C51" s="49"/>
      <c r="D51" s="49"/>
      <c r="E51" s="49"/>
      <c r="F51" s="49"/>
      <c r="G51" s="49"/>
      <c r="H51" s="49"/>
      <c r="I51" s="49"/>
      <c r="J51" s="49"/>
      <c r="K51" s="49"/>
      <c r="L51" s="49"/>
      <c r="M51" s="49"/>
      <c r="N51" s="49"/>
      <c r="O51" s="49"/>
      <c r="P51" s="49"/>
      <c r="Q51" s="49"/>
      <c r="R51" s="1"/>
      <c r="S51" s="1"/>
      <c r="T51" s="1"/>
      <c r="U51" s="1"/>
      <c r="V51" s="1"/>
      <c r="W51" s="1"/>
      <c r="X51" s="1"/>
      <c r="Y51" s="1"/>
      <c r="Z51" s="1"/>
    </row>
    <row r="52" spans="1:26" ht="14.25" customHeight="1">
      <c r="A52" s="37"/>
      <c r="B52" s="116"/>
      <c r="C52" s="49"/>
      <c r="D52" s="49"/>
      <c r="E52" s="49"/>
      <c r="F52" s="49"/>
      <c r="G52" s="49"/>
      <c r="H52" s="49"/>
      <c r="I52" s="49"/>
      <c r="J52" s="49"/>
      <c r="K52" s="49"/>
      <c r="L52" s="49"/>
      <c r="M52" s="49"/>
      <c r="N52" s="49"/>
      <c r="O52" s="49"/>
      <c r="P52" s="49"/>
      <c r="Q52" s="49"/>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41">
    <mergeCell ref="D50:E50"/>
    <mergeCell ref="F50:G50"/>
    <mergeCell ref="H50:I50"/>
    <mergeCell ref="J50:K50"/>
    <mergeCell ref="L50:M50"/>
    <mergeCell ref="J45:K45"/>
    <mergeCell ref="L45:M45"/>
    <mergeCell ref="J46:K46"/>
    <mergeCell ref="L46:M46"/>
    <mergeCell ref="J47:K47"/>
    <mergeCell ref="L47:M47"/>
    <mergeCell ref="D43:E43"/>
    <mergeCell ref="D44:E44"/>
    <mergeCell ref="F44:G44"/>
    <mergeCell ref="H44:I44"/>
    <mergeCell ref="J44:K44"/>
    <mergeCell ref="L44:M44"/>
    <mergeCell ref="D45:E45"/>
    <mergeCell ref="F45:G45"/>
    <mergeCell ref="H45:I45"/>
    <mergeCell ref="D46:E46"/>
    <mergeCell ref="F46:G46"/>
    <mergeCell ref="H46:I46"/>
    <mergeCell ref="F47:G47"/>
    <mergeCell ref="H47:I47"/>
    <mergeCell ref="J41:K41"/>
    <mergeCell ref="L41:M41"/>
    <mergeCell ref="J42:K42"/>
    <mergeCell ref="L42:M42"/>
    <mergeCell ref="J43:K43"/>
    <mergeCell ref="L43:M43"/>
    <mergeCell ref="D39:E39"/>
    <mergeCell ref="D40:E40"/>
    <mergeCell ref="F40:G40"/>
    <mergeCell ref="H40:I40"/>
    <mergeCell ref="J40:K40"/>
    <mergeCell ref="L40:M40"/>
    <mergeCell ref="D41:E41"/>
    <mergeCell ref="F41:G41"/>
    <mergeCell ref="H41:I41"/>
    <mergeCell ref="D42:E42"/>
    <mergeCell ref="F42:G42"/>
    <mergeCell ref="H42:I42"/>
    <mergeCell ref="F43:G43"/>
    <mergeCell ref="H43:I43"/>
    <mergeCell ref="J49:K49"/>
    <mergeCell ref="L49:M49"/>
    <mergeCell ref="D47:E47"/>
    <mergeCell ref="D48:E48"/>
    <mergeCell ref="F48:G48"/>
    <mergeCell ref="H48:I48"/>
    <mergeCell ref="J48:K48"/>
    <mergeCell ref="L48:M48"/>
    <mergeCell ref="D49:E49"/>
    <mergeCell ref="F49:G49"/>
    <mergeCell ref="H49:I49"/>
    <mergeCell ref="J37:K37"/>
    <mergeCell ref="L37:M37"/>
    <mergeCell ref="J38:K38"/>
    <mergeCell ref="L38:M38"/>
    <mergeCell ref="J39:K39"/>
    <mergeCell ref="L39:M39"/>
    <mergeCell ref="D35:E35"/>
    <mergeCell ref="D36:E36"/>
    <mergeCell ref="F36:G36"/>
    <mergeCell ref="H36:I36"/>
    <mergeCell ref="J36:K36"/>
    <mergeCell ref="L36:M36"/>
    <mergeCell ref="D37:E37"/>
    <mergeCell ref="F37:G37"/>
    <mergeCell ref="H37:I37"/>
    <mergeCell ref="D38:E38"/>
    <mergeCell ref="F38:G38"/>
    <mergeCell ref="H38:I38"/>
    <mergeCell ref="F39:G39"/>
    <mergeCell ref="H39:I39"/>
    <mergeCell ref="H35:I35"/>
    <mergeCell ref="J35:K35"/>
    <mergeCell ref="D34:E34"/>
    <mergeCell ref="F34:G34"/>
    <mergeCell ref="H34:I34"/>
    <mergeCell ref="J34:K34"/>
    <mergeCell ref="L34:M34"/>
    <mergeCell ref="F35:G35"/>
    <mergeCell ref="L35:M35"/>
    <mergeCell ref="D28:E28"/>
    <mergeCell ref="F28:G28"/>
    <mergeCell ref="H28:I28"/>
    <mergeCell ref="J28:K28"/>
    <mergeCell ref="L28:M28"/>
    <mergeCell ref="D29:E29"/>
    <mergeCell ref="F33:G33"/>
    <mergeCell ref="H33:I33"/>
    <mergeCell ref="J33:K33"/>
    <mergeCell ref="L33:M33"/>
    <mergeCell ref="D31:E31"/>
    <mergeCell ref="D32:E32"/>
    <mergeCell ref="F32:G32"/>
    <mergeCell ref="H32:I32"/>
    <mergeCell ref="J32:K32"/>
    <mergeCell ref="L32:M32"/>
    <mergeCell ref="D33:E33"/>
    <mergeCell ref="H27:I27"/>
    <mergeCell ref="J27:K27"/>
    <mergeCell ref="D26:E26"/>
    <mergeCell ref="F26:G26"/>
    <mergeCell ref="H26:I26"/>
    <mergeCell ref="J26:K26"/>
    <mergeCell ref="L26:M26"/>
    <mergeCell ref="F27:G27"/>
    <mergeCell ref="L27:M27"/>
    <mergeCell ref="D27:E27"/>
    <mergeCell ref="B6:Q6"/>
    <mergeCell ref="B7:Q7"/>
    <mergeCell ref="A9:C9"/>
    <mergeCell ref="E9:N9"/>
    <mergeCell ref="A10:D10"/>
    <mergeCell ref="E10:N10"/>
    <mergeCell ref="M12:Q13"/>
    <mergeCell ref="J25:K25"/>
    <mergeCell ref="L25:M25"/>
    <mergeCell ref="C17:N18"/>
    <mergeCell ref="C19:N19"/>
    <mergeCell ref="D21:J22"/>
    <mergeCell ref="K21:M22"/>
    <mergeCell ref="D25:E25"/>
    <mergeCell ref="F25:G25"/>
    <mergeCell ref="H25:I25"/>
    <mergeCell ref="J29:K29"/>
    <mergeCell ref="L29:M29"/>
    <mergeCell ref="J30:K30"/>
    <mergeCell ref="L30:M30"/>
    <mergeCell ref="J31:K31"/>
    <mergeCell ref="L31:M31"/>
    <mergeCell ref="F29:G29"/>
    <mergeCell ref="H29:I29"/>
    <mergeCell ref="D30:E30"/>
    <mergeCell ref="F30:G30"/>
    <mergeCell ref="H30:I30"/>
    <mergeCell ref="F31:G31"/>
    <mergeCell ref="H31:I31"/>
  </mergeCells>
  <printOptions horizontalCentered="1"/>
  <pageMargins left="1.3385826771653544" right="0.70866141732283472" top="0.74803149606299213" bottom="0.74803149606299213" header="0" footer="0"/>
  <pageSetup fitToHeight="0"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election activeCell="B7" sqref="B7:P7"/>
    </sheetView>
  </sheetViews>
  <sheetFormatPr baseColWidth="10" defaultColWidth="14.42578125" defaultRowHeight="15" customHeight="1"/>
  <cols>
    <col min="1" max="1" width="11.42578125" customWidth="1"/>
    <col min="2" max="2" width="15" customWidth="1"/>
    <col min="3" max="3" width="15.42578125" customWidth="1"/>
    <col min="4" max="5" width="15.7109375" customWidth="1"/>
    <col min="6" max="26" width="8.7109375" customWidth="1"/>
  </cols>
  <sheetData>
    <row r="1" spans="1:26" ht="14.25" customHeight="1">
      <c r="A1" s="37"/>
      <c r="B1" s="37"/>
      <c r="C1" s="37"/>
      <c r="D1" s="37"/>
      <c r="E1" s="37"/>
      <c r="F1" s="37"/>
      <c r="G1" s="37"/>
      <c r="H1" s="37"/>
      <c r="I1" s="37"/>
      <c r="J1" s="37"/>
      <c r="K1" s="37"/>
      <c r="L1" s="37"/>
      <c r="M1" s="37"/>
      <c r="N1" s="37"/>
      <c r="O1" s="37"/>
      <c r="P1" s="37"/>
      <c r="Q1" s="1"/>
      <c r="R1" s="1"/>
      <c r="S1" s="1"/>
      <c r="T1" s="1"/>
      <c r="U1" s="1"/>
      <c r="V1" s="1"/>
      <c r="W1" s="1"/>
      <c r="X1" s="1"/>
      <c r="Y1" s="1"/>
      <c r="Z1" s="1"/>
    </row>
    <row r="2" spans="1:26" ht="14.25" customHeight="1">
      <c r="A2" s="37"/>
      <c r="B2" s="37"/>
      <c r="C2" s="37"/>
      <c r="D2" s="37"/>
      <c r="E2" s="37"/>
      <c r="F2" s="37"/>
      <c r="G2" s="37"/>
      <c r="H2" s="37"/>
      <c r="I2" s="37"/>
      <c r="J2" s="37"/>
      <c r="K2" s="37"/>
      <c r="L2" s="37"/>
      <c r="M2" s="37"/>
      <c r="N2" s="37"/>
      <c r="O2" s="37"/>
      <c r="P2" s="37"/>
      <c r="Q2" s="1"/>
      <c r="R2" s="1"/>
      <c r="S2" s="1"/>
      <c r="T2" s="1"/>
      <c r="U2" s="1"/>
      <c r="V2" s="1"/>
      <c r="W2" s="1"/>
      <c r="X2" s="1"/>
      <c r="Y2" s="1"/>
      <c r="Z2" s="1"/>
    </row>
    <row r="3" spans="1:26" ht="14.25" customHeight="1">
      <c r="A3" s="37"/>
      <c r="B3" s="37"/>
      <c r="C3" s="37"/>
      <c r="D3" s="37"/>
      <c r="E3" s="37"/>
      <c r="F3" s="37"/>
      <c r="G3" s="37"/>
      <c r="H3" s="37"/>
      <c r="I3" s="37"/>
      <c r="J3" s="37"/>
      <c r="K3" s="37"/>
      <c r="L3" s="37"/>
      <c r="M3" s="37"/>
      <c r="N3" s="37"/>
      <c r="O3" s="37"/>
      <c r="P3" s="37"/>
      <c r="Q3" s="1"/>
      <c r="R3" s="1"/>
      <c r="S3" s="1"/>
      <c r="T3" s="1"/>
      <c r="U3" s="1"/>
      <c r="V3" s="1"/>
      <c r="W3" s="1"/>
      <c r="X3" s="1"/>
      <c r="Y3" s="1"/>
      <c r="Z3" s="1"/>
    </row>
    <row r="4" spans="1:26" ht="14.25" customHeight="1">
      <c r="A4" s="37"/>
      <c r="B4" s="37"/>
      <c r="C4" s="37"/>
      <c r="D4" s="37"/>
      <c r="E4" s="37"/>
      <c r="F4" s="37"/>
      <c r="G4" s="37"/>
      <c r="H4" s="37"/>
      <c r="I4" s="37"/>
      <c r="J4" s="37"/>
      <c r="K4" s="37"/>
      <c r="L4" s="37"/>
      <c r="M4" s="37"/>
      <c r="N4" s="37"/>
      <c r="O4" s="37"/>
      <c r="P4" s="37"/>
      <c r="Q4" s="1"/>
      <c r="R4" s="1"/>
      <c r="S4" s="1"/>
      <c r="T4" s="1"/>
      <c r="U4" s="1"/>
      <c r="V4" s="1"/>
      <c r="W4" s="1"/>
      <c r="X4" s="1"/>
      <c r="Y4" s="1"/>
      <c r="Z4" s="1"/>
    </row>
    <row r="5" spans="1:26" ht="14.25" customHeight="1">
      <c r="A5" s="37"/>
      <c r="B5" s="37"/>
      <c r="C5" s="37"/>
      <c r="D5" s="37"/>
      <c r="E5" s="37"/>
      <c r="F5" s="37"/>
      <c r="G5" s="37"/>
      <c r="H5" s="37"/>
      <c r="I5" s="37"/>
      <c r="J5" s="37"/>
      <c r="K5" s="37"/>
      <c r="L5" s="37"/>
      <c r="M5" s="37"/>
      <c r="N5" s="37"/>
      <c r="O5" s="37"/>
      <c r="P5" s="37"/>
      <c r="Q5" s="1"/>
      <c r="R5" s="1"/>
      <c r="S5" s="1"/>
      <c r="T5" s="1"/>
      <c r="U5" s="1"/>
      <c r="V5" s="1"/>
      <c r="W5" s="1"/>
      <c r="X5" s="1"/>
      <c r="Y5" s="1"/>
      <c r="Z5" s="1"/>
    </row>
    <row r="6" spans="1:26" ht="28.5" customHeight="1">
      <c r="A6" s="37"/>
      <c r="B6" s="175" t="s">
        <v>18</v>
      </c>
      <c r="C6" s="166"/>
      <c r="D6" s="166"/>
      <c r="E6" s="166"/>
      <c r="F6" s="166"/>
      <c r="G6" s="166"/>
      <c r="H6" s="166"/>
      <c r="I6" s="166"/>
      <c r="J6" s="166"/>
      <c r="K6" s="166"/>
      <c r="L6" s="166"/>
      <c r="M6" s="166"/>
      <c r="N6" s="166"/>
      <c r="O6" s="166"/>
      <c r="P6" s="167"/>
      <c r="Q6" s="1"/>
      <c r="R6" s="1"/>
      <c r="S6" s="1"/>
      <c r="T6" s="1"/>
      <c r="U6" s="1"/>
      <c r="V6" s="1"/>
      <c r="W6" s="1"/>
      <c r="X6" s="1"/>
      <c r="Y6" s="1"/>
      <c r="Z6" s="1"/>
    </row>
    <row r="7" spans="1:26" ht="24" customHeight="1">
      <c r="B7" s="176" t="s">
        <v>19</v>
      </c>
      <c r="C7" s="166"/>
      <c r="D7" s="166"/>
      <c r="E7" s="166"/>
      <c r="F7" s="166"/>
      <c r="G7" s="166"/>
      <c r="H7" s="166"/>
      <c r="I7" s="166"/>
      <c r="J7" s="166"/>
      <c r="K7" s="166"/>
      <c r="L7" s="166"/>
      <c r="M7" s="166"/>
      <c r="N7" s="166"/>
      <c r="O7" s="166"/>
      <c r="P7" s="167"/>
      <c r="Q7" s="1"/>
      <c r="R7" s="1"/>
      <c r="S7" s="1"/>
      <c r="T7" s="1"/>
      <c r="U7" s="1"/>
      <c r="V7" s="1"/>
      <c r="W7" s="1"/>
      <c r="X7" s="1"/>
      <c r="Y7" s="1"/>
      <c r="Z7" s="1"/>
    </row>
    <row r="8" spans="1:26" ht="14.25" customHeight="1">
      <c r="A8" s="37"/>
      <c r="B8" s="4"/>
      <c r="C8" s="4"/>
      <c r="D8" s="4"/>
      <c r="E8" s="4"/>
      <c r="F8" s="4"/>
      <c r="G8" s="4"/>
      <c r="H8" s="4"/>
      <c r="I8" s="4"/>
      <c r="J8" s="4"/>
      <c r="K8" s="4"/>
      <c r="L8" s="4"/>
      <c r="M8" s="4"/>
      <c r="N8" s="4"/>
      <c r="O8" s="4"/>
      <c r="P8" s="4"/>
      <c r="Q8" s="2"/>
      <c r="R8" s="2"/>
      <c r="S8" s="2"/>
      <c r="T8" s="2"/>
      <c r="U8" s="2"/>
      <c r="V8" s="2"/>
      <c r="W8" s="2"/>
      <c r="X8" s="2"/>
      <c r="Y8" s="2"/>
      <c r="Z8" s="2"/>
    </row>
    <row r="9" spans="1:26" ht="45.75" customHeight="1">
      <c r="A9" s="184" t="s">
        <v>2</v>
      </c>
      <c r="B9" s="166"/>
      <c r="C9" s="167"/>
      <c r="D9" s="4"/>
      <c r="E9" s="179" t="s">
        <v>3</v>
      </c>
      <c r="F9" s="166"/>
      <c r="G9" s="166"/>
      <c r="H9" s="166"/>
      <c r="I9" s="166"/>
      <c r="J9" s="166"/>
      <c r="K9" s="166"/>
      <c r="L9" s="166"/>
      <c r="M9" s="166"/>
      <c r="N9" s="167"/>
      <c r="O9" s="4"/>
      <c r="P9" s="4"/>
      <c r="Q9" s="2"/>
      <c r="R9" s="2"/>
      <c r="S9" s="2"/>
      <c r="T9" s="2"/>
      <c r="U9" s="2"/>
      <c r="V9" s="2"/>
      <c r="W9" s="2"/>
      <c r="X9" s="2"/>
      <c r="Y9" s="2"/>
      <c r="Z9" s="2"/>
    </row>
    <row r="10" spans="1:26" ht="30" customHeight="1">
      <c r="A10" s="184" t="s">
        <v>4</v>
      </c>
      <c r="B10" s="166"/>
      <c r="C10" s="166"/>
      <c r="D10" s="167"/>
      <c r="E10" s="179" t="s">
        <v>3</v>
      </c>
      <c r="F10" s="166"/>
      <c r="G10" s="166"/>
      <c r="H10" s="166"/>
      <c r="I10" s="166"/>
      <c r="J10" s="166"/>
      <c r="K10" s="166"/>
      <c r="L10" s="166"/>
      <c r="M10" s="166"/>
      <c r="N10" s="167"/>
      <c r="O10" s="4"/>
      <c r="P10" s="4"/>
      <c r="Q10" s="2"/>
      <c r="R10" s="2"/>
      <c r="S10" s="2"/>
      <c r="T10" s="2"/>
      <c r="U10" s="2"/>
      <c r="V10" s="2"/>
      <c r="W10" s="2"/>
      <c r="X10" s="2"/>
      <c r="Y10" s="2"/>
      <c r="Z10" s="2"/>
    </row>
    <row r="11" spans="1:26" ht="14.25" customHeight="1">
      <c r="A11" s="3" t="s">
        <v>3</v>
      </c>
      <c r="B11" s="74"/>
      <c r="C11" s="74"/>
      <c r="D11" s="74"/>
      <c r="E11" s="104"/>
      <c r="F11" s="104"/>
      <c r="G11" s="104"/>
      <c r="H11" s="104"/>
      <c r="I11" s="104"/>
      <c r="J11" s="104"/>
      <c r="K11" s="104"/>
      <c r="L11" s="104"/>
      <c r="M11" s="104"/>
      <c r="N11" s="104"/>
      <c r="O11" s="4"/>
      <c r="P11" s="4"/>
      <c r="Q11" s="2"/>
      <c r="R11" s="2"/>
      <c r="S11" s="2"/>
      <c r="T11" s="2"/>
      <c r="U11" s="2"/>
      <c r="V11" s="2"/>
      <c r="W11" s="2"/>
      <c r="X11" s="2"/>
      <c r="Y11" s="2"/>
      <c r="Z11" s="2"/>
    </row>
    <row r="12" spans="1:26" ht="14.25" customHeight="1">
      <c r="A12" s="3"/>
      <c r="B12" s="74"/>
      <c r="C12" s="74"/>
      <c r="D12" s="74"/>
      <c r="E12" s="104"/>
      <c r="F12" s="104"/>
      <c r="G12" s="104"/>
      <c r="H12" s="104"/>
      <c r="I12" s="104"/>
      <c r="J12" s="104"/>
      <c r="K12" s="104"/>
      <c r="L12" s="104"/>
      <c r="M12" s="104"/>
      <c r="N12" s="104"/>
      <c r="O12" s="4"/>
      <c r="P12" s="4"/>
      <c r="Q12" s="2"/>
      <c r="R12" s="2"/>
      <c r="S12" s="2"/>
      <c r="T12" s="2"/>
      <c r="U12" s="2"/>
      <c r="V12" s="2"/>
      <c r="W12" s="2"/>
      <c r="X12" s="2"/>
      <c r="Y12" s="2"/>
      <c r="Z12" s="2"/>
    </row>
    <row r="13" spans="1:26" ht="14.25" customHeight="1">
      <c r="A13" s="3"/>
      <c r="B13" s="4"/>
      <c r="C13" s="4"/>
      <c r="D13" s="3" t="s">
        <v>173</v>
      </c>
      <c r="E13" s="4"/>
      <c r="F13" s="4"/>
      <c r="G13" s="4"/>
      <c r="H13" s="4"/>
      <c r="I13" s="4"/>
      <c r="J13" s="4"/>
      <c r="K13" s="4"/>
      <c r="L13" s="4"/>
      <c r="M13" s="3"/>
      <c r="N13" s="3"/>
      <c r="O13" s="3"/>
      <c r="P13" s="3"/>
      <c r="Q13" s="2"/>
      <c r="R13" s="2"/>
      <c r="S13" s="2"/>
      <c r="T13" s="2"/>
      <c r="U13" s="2"/>
      <c r="V13" s="2"/>
      <c r="W13" s="2"/>
      <c r="X13" s="2"/>
      <c r="Y13" s="2"/>
      <c r="Z13" s="2"/>
    </row>
    <row r="14" spans="1:26" ht="14.25" customHeight="1">
      <c r="A14" s="4"/>
      <c r="B14" s="4"/>
      <c r="C14" s="4"/>
      <c r="D14" s="4"/>
      <c r="E14" s="4"/>
      <c r="F14" s="4"/>
      <c r="G14" s="4"/>
      <c r="H14" s="4"/>
      <c r="I14" s="4"/>
      <c r="J14" s="4"/>
      <c r="K14" s="4"/>
      <c r="L14" s="4"/>
      <c r="M14" s="3"/>
      <c r="N14" s="3"/>
      <c r="O14" s="3"/>
      <c r="P14" s="3"/>
      <c r="Q14" s="2"/>
      <c r="R14" s="2"/>
      <c r="S14" s="2"/>
      <c r="T14" s="2"/>
      <c r="U14" s="2"/>
      <c r="V14" s="2"/>
      <c r="W14" s="2"/>
      <c r="X14" s="2"/>
      <c r="Y14" s="2"/>
      <c r="Z14" s="2"/>
    </row>
    <row r="15" spans="1:26" ht="14.25" customHeight="1">
      <c r="A15" s="4"/>
      <c r="B15" s="4"/>
      <c r="C15" s="4"/>
      <c r="D15" s="4"/>
      <c r="E15" s="4"/>
      <c r="F15" s="3"/>
      <c r="G15" s="3"/>
      <c r="H15" s="3"/>
      <c r="I15" s="3"/>
      <c r="J15" s="3"/>
      <c r="K15" s="4"/>
      <c r="L15" s="4"/>
      <c r="M15" s="4"/>
      <c r="N15" s="4"/>
      <c r="O15" s="4"/>
      <c r="P15" s="4"/>
      <c r="Q15" s="2"/>
      <c r="R15" s="2"/>
      <c r="S15" s="2"/>
      <c r="T15" s="2"/>
      <c r="U15" s="2"/>
      <c r="V15" s="2"/>
      <c r="W15" s="2"/>
      <c r="X15" s="2"/>
      <c r="Y15" s="2"/>
      <c r="Z15" s="2"/>
    </row>
    <row r="16" spans="1:26" ht="14.25" customHeight="1">
      <c r="A16" s="4"/>
      <c r="B16" s="105"/>
      <c r="C16" s="4"/>
      <c r="D16" s="4"/>
      <c r="E16" s="4"/>
      <c r="F16" s="4"/>
      <c r="G16" s="106"/>
      <c r="H16" s="106"/>
      <c r="I16" s="106"/>
      <c r="J16" s="106"/>
      <c r="K16" s="106"/>
      <c r="L16" s="106"/>
      <c r="M16" s="106"/>
      <c r="N16" s="106"/>
      <c r="O16" s="106"/>
      <c r="P16" s="106"/>
      <c r="Q16" s="2"/>
      <c r="R16" s="2"/>
      <c r="S16" s="2"/>
      <c r="T16" s="2"/>
      <c r="U16" s="2"/>
      <c r="V16" s="2"/>
      <c r="W16" s="2"/>
      <c r="X16" s="2"/>
      <c r="Y16" s="2"/>
      <c r="Z16" s="2"/>
    </row>
    <row r="17" spans="1:26" ht="14.25" customHeight="1">
      <c r="A17" s="4"/>
      <c r="B17" s="107"/>
      <c r="C17" s="107"/>
      <c r="D17" s="107"/>
      <c r="E17" s="107"/>
      <c r="F17" s="107"/>
      <c r="G17" s="107"/>
      <c r="H17" s="107"/>
      <c r="I17" s="107"/>
      <c r="J17" s="107"/>
      <c r="K17" s="107"/>
      <c r="L17" s="107"/>
      <c r="M17" s="107"/>
      <c r="N17" s="107"/>
      <c r="O17" s="107"/>
      <c r="P17" s="107"/>
      <c r="Q17" s="2"/>
      <c r="R17" s="2"/>
      <c r="S17" s="2"/>
      <c r="T17" s="2"/>
      <c r="U17" s="2"/>
      <c r="V17" s="2"/>
      <c r="W17" s="2"/>
      <c r="X17" s="2"/>
      <c r="Y17" s="2"/>
      <c r="Z17" s="2"/>
    </row>
    <row r="18" spans="1:26" ht="14.25" customHeight="1">
      <c r="A18" s="4"/>
      <c r="B18" s="3"/>
      <c r="C18" s="192" t="s">
        <v>3</v>
      </c>
      <c r="D18" s="186"/>
      <c r="E18" s="186"/>
      <c r="F18" s="186"/>
      <c r="G18" s="186"/>
      <c r="H18" s="186"/>
      <c r="I18" s="186"/>
      <c r="J18" s="186"/>
      <c r="K18" s="186"/>
      <c r="L18" s="186"/>
      <c r="M18" s="187"/>
      <c r="N18" s="4"/>
      <c r="O18" s="4"/>
      <c r="P18" s="4"/>
      <c r="Q18" s="2"/>
      <c r="R18" s="2"/>
      <c r="S18" s="2"/>
      <c r="T18" s="2"/>
      <c r="U18" s="2"/>
      <c r="V18" s="2"/>
      <c r="W18" s="2"/>
      <c r="X18" s="2"/>
      <c r="Y18" s="2"/>
      <c r="Z18" s="2"/>
    </row>
    <row r="19" spans="1:26" ht="14.25" customHeight="1">
      <c r="A19" s="4"/>
      <c r="B19" s="48"/>
      <c r="C19" s="188"/>
      <c r="D19" s="189"/>
      <c r="E19" s="189"/>
      <c r="F19" s="189"/>
      <c r="G19" s="189"/>
      <c r="H19" s="189"/>
      <c r="I19" s="189"/>
      <c r="J19" s="189"/>
      <c r="K19" s="189"/>
      <c r="L19" s="189"/>
      <c r="M19" s="190"/>
      <c r="N19" s="49"/>
      <c r="O19" s="49"/>
      <c r="P19" s="49"/>
      <c r="Q19" s="2"/>
      <c r="R19" s="2"/>
      <c r="S19" s="2"/>
      <c r="T19" s="2"/>
      <c r="U19" s="2"/>
      <c r="V19" s="2"/>
      <c r="W19" s="2"/>
      <c r="X19" s="2"/>
      <c r="Y19" s="2"/>
      <c r="Z19" s="2"/>
    </row>
    <row r="20" spans="1:26" ht="14.25" customHeight="1">
      <c r="A20" s="4"/>
      <c r="B20" s="48"/>
      <c r="C20" s="193" t="s">
        <v>143</v>
      </c>
      <c r="D20" s="166"/>
      <c r="E20" s="166"/>
      <c r="F20" s="166"/>
      <c r="G20" s="166"/>
      <c r="H20" s="166"/>
      <c r="I20" s="166"/>
      <c r="J20" s="166"/>
      <c r="K20" s="166"/>
      <c r="L20" s="166"/>
      <c r="M20" s="166"/>
      <c r="N20" s="167"/>
      <c r="O20" s="49"/>
      <c r="P20" s="49"/>
      <c r="Q20" s="2"/>
      <c r="R20" s="2"/>
      <c r="S20" s="2"/>
      <c r="T20" s="2"/>
      <c r="U20" s="2"/>
      <c r="V20" s="2"/>
      <c r="W20" s="2"/>
      <c r="X20" s="2"/>
      <c r="Y20" s="2"/>
      <c r="Z20" s="2"/>
    </row>
    <row r="21" spans="1:26" ht="14.25" customHeight="1">
      <c r="A21" s="4"/>
      <c r="B21" s="48"/>
      <c r="C21" s="108"/>
      <c r="D21" s="108"/>
      <c r="E21" s="108"/>
      <c r="F21" s="108"/>
      <c r="G21" s="108"/>
      <c r="H21" s="108"/>
      <c r="I21" s="108"/>
      <c r="J21" s="50"/>
      <c r="K21" s="50"/>
      <c r="L21" s="50"/>
      <c r="M21" s="50"/>
      <c r="N21" s="50"/>
      <c r="O21" s="50"/>
      <c r="P21" s="50"/>
      <c r="Q21" s="2"/>
      <c r="R21" s="2"/>
      <c r="S21" s="2"/>
      <c r="T21" s="2"/>
      <c r="U21" s="2"/>
      <c r="V21" s="2"/>
      <c r="W21" s="2"/>
      <c r="X21" s="2"/>
      <c r="Y21" s="2"/>
      <c r="Z21" s="2"/>
    </row>
    <row r="22" spans="1:26" ht="14.25" customHeight="1">
      <c r="A22" s="4"/>
      <c r="B22" s="48"/>
      <c r="C22" s="117"/>
      <c r="D22" s="206" t="s">
        <v>174</v>
      </c>
      <c r="E22" s="195"/>
      <c r="F22" s="195"/>
      <c r="G22" s="195"/>
      <c r="H22" s="195"/>
      <c r="I22" s="195"/>
      <c r="J22" s="196"/>
      <c r="K22" s="200"/>
      <c r="L22" s="201"/>
      <c r="M22" s="110"/>
      <c r="N22" s="50"/>
      <c r="O22" s="50"/>
      <c r="P22" s="50"/>
      <c r="Q22" s="2"/>
      <c r="R22" s="2"/>
      <c r="S22" s="2"/>
      <c r="T22" s="2"/>
      <c r="U22" s="2"/>
      <c r="V22" s="2"/>
      <c r="W22" s="2"/>
      <c r="X22" s="2"/>
      <c r="Y22" s="2"/>
      <c r="Z22" s="2"/>
    </row>
    <row r="23" spans="1:26" ht="14.25" customHeight="1">
      <c r="A23" s="4"/>
      <c r="B23" s="3"/>
      <c r="C23" s="117"/>
      <c r="D23" s="197"/>
      <c r="E23" s="198"/>
      <c r="F23" s="198"/>
      <c r="G23" s="198"/>
      <c r="H23" s="198"/>
      <c r="I23" s="198"/>
      <c r="J23" s="199"/>
      <c r="K23" s="197"/>
      <c r="L23" s="202"/>
      <c r="M23" s="110"/>
      <c r="N23" s="4"/>
      <c r="O23" s="4"/>
      <c r="P23" s="4"/>
      <c r="Q23" s="2"/>
      <c r="R23" s="2"/>
      <c r="S23" s="2"/>
      <c r="T23" s="2"/>
      <c r="U23" s="2"/>
      <c r="V23" s="2"/>
      <c r="W23" s="2"/>
      <c r="X23" s="2"/>
      <c r="Y23" s="2"/>
      <c r="Z23" s="2"/>
    </row>
    <row r="24" spans="1:26" ht="14.25" customHeight="1">
      <c r="A24" s="4"/>
      <c r="B24" s="74"/>
      <c r="C24" s="118"/>
      <c r="D24" s="2"/>
      <c r="E24" s="2"/>
      <c r="F24" s="2"/>
      <c r="G24" s="2"/>
      <c r="H24" s="2"/>
      <c r="I24" s="2"/>
      <c r="J24" s="49"/>
      <c r="K24" s="49"/>
      <c r="L24" s="49"/>
      <c r="M24" s="49"/>
      <c r="N24" s="49"/>
      <c r="O24" s="49"/>
      <c r="P24" s="49"/>
      <c r="Q24" s="2"/>
      <c r="R24" s="2"/>
      <c r="S24" s="2"/>
      <c r="T24" s="2"/>
      <c r="U24" s="2"/>
      <c r="V24" s="2"/>
      <c r="W24" s="2"/>
      <c r="X24" s="2"/>
      <c r="Y24" s="2"/>
      <c r="Z24" s="2"/>
    </row>
    <row r="25" spans="1:26" ht="14.25" customHeight="1">
      <c r="A25" s="4"/>
      <c r="B25" s="48"/>
      <c r="C25" s="119"/>
      <c r="D25" s="4"/>
      <c r="E25" s="4"/>
      <c r="F25" s="4"/>
      <c r="G25" s="4"/>
      <c r="H25" s="4"/>
      <c r="I25" s="4"/>
      <c r="J25" s="4"/>
      <c r="K25" s="4"/>
      <c r="L25" s="4"/>
      <c r="M25" s="49"/>
      <c r="N25" s="49"/>
      <c r="O25" s="49"/>
      <c r="P25" s="49"/>
      <c r="Q25" s="2"/>
      <c r="R25" s="2"/>
      <c r="S25" s="2"/>
      <c r="T25" s="2"/>
      <c r="U25" s="2"/>
      <c r="V25" s="2"/>
      <c r="W25" s="2"/>
      <c r="X25" s="2"/>
      <c r="Y25" s="2"/>
      <c r="Z25" s="2"/>
    </row>
    <row r="26" spans="1:26" ht="14.25" customHeight="1">
      <c r="A26" s="4"/>
      <c r="B26" s="2"/>
      <c r="C26" s="112" t="s">
        <v>3</v>
      </c>
      <c r="D26" s="191" t="s">
        <v>168</v>
      </c>
      <c r="E26" s="182"/>
      <c r="F26" s="191" t="s">
        <v>169</v>
      </c>
      <c r="G26" s="182"/>
      <c r="H26" s="191" t="s">
        <v>170</v>
      </c>
      <c r="I26" s="182"/>
      <c r="J26" s="191" t="s">
        <v>172</v>
      </c>
      <c r="K26" s="182"/>
      <c r="L26" s="49"/>
      <c r="M26" s="2"/>
      <c r="N26" s="2"/>
      <c r="O26" s="2"/>
      <c r="P26" s="2"/>
      <c r="Q26" s="2"/>
      <c r="R26" s="2"/>
      <c r="S26" s="2"/>
      <c r="T26" s="2"/>
      <c r="U26" s="2"/>
      <c r="V26" s="2"/>
      <c r="W26" s="2"/>
      <c r="X26" s="2"/>
      <c r="Y26" s="2"/>
      <c r="Z26" s="2"/>
    </row>
    <row r="27" spans="1:26" ht="14.25" customHeight="1">
      <c r="A27" s="4"/>
      <c r="B27" s="120"/>
      <c r="C27" s="114">
        <v>44774</v>
      </c>
      <c r="D27" s="205">
        <v>1</v>
      </c>
      <c r="E27" s="182"/>
      <c r="F27" s="181">
        <v>0</v>
      </c>
      <c r="G27" s="182"/>
      <c r="H27" s="181" t="e">
        <f>HLOOKUP(C27,'F2 - usos y fuentes'!$D$16:$AA$35,11,FALSE)</f>
        <v>#DIV/0!</v>
      </c>
      <c r="I27" s="182"/>
      <c r="J27" s="181" t="e">
        <f t="shared" ref="J27:J50" si="0">SUM(F27:I27)</f>
        <v>#DIV/0!</v>
      </c>
      <c r="K27" s="182"/>
      <c r="L27" s="49"/>
      <c r="M27" s="2"/>
      <c r="N27" s="2"/>
      <c r="O27" s="2"/>
      <c r="P27" s="2"/>
      <c r="Q27" s="2"/>
      <c r="R27" s="2"/>
      <c r="S27" s="2"/>
      <c r="T27" s="2"/>
      <c r="U27" s="2"/>
      <c r="V27" s="2"/>
      <c r="W27" s="2"/>
      <c r="X27" s="2"/>
      <c r="Y27" s="2"/>
      <c r="Z27" s="2"/>
    </row>
    <row r="28" spans="1:26" ht="14.25" customHeight="1">
      <c r="A28" s="4"/>
      <c r="B28" s="120"/>
      <c r="C28" s="114">
        <v>44805</v>
      </c>
      <c r="D28" s="205">
        <f t="shared" ref="D28:D50" si="1">D27+1</f>
        <v>2</v>
      </c>
      <c r="E28" s="182"/>
      <c r="F28" s="181" t="e">
        <f t="shared" ref="F28:F50" si="2">J27</f>
        <v>#DIV/0!</v>
      </c>
      <c r="G28" s="182"/>
      <c r="H28" s="181" t="e">
        <f>HLOOKUP(C28,'F2 - usos y fuentes'!$D$16:$AA$35,11,FALSE)</f>
        <v>#DIV/0!</v>
      </c>
      <c r="I28" s="182"/>
      <c r="J28" s="181" t="e">
        <f t="shared" si="0"/>
        <v>#DIV/0!</v>
      </c>
      <c r="K28" s="182"/>
      <c r="L28" s="49"/>
      <c r="M28" s="2"/>
      <c r="N28" s="2"/>
      <c r="O28" s="2"/>
      <c r="P28" s="2"/>
      <c r="Q28" s="2"/>
      <c r="R28" s="2"/>
      <c r="S28" s="2"/>
      <c r="T28" s="2"/>
      <c r="U28" s="2"/>
      <c r="V28" s="2"/>
      <c r="W28" s="2"/>
      <c r="X28" s="2"/>
      <c r="Y28" s="2"/>
      <c r="Z28" s="2"/>
    </row>
    <row r="29" spans="1:26" ht="14.25" customHeight="1">
      <c r="A29" s="4"/>
      <c r="B29" s="120"/>
      <c r="C29" s="114">
        <v>44835</v>
      </c>
      <c r="D29" s="205">
        <f t="shared" si="1"/>
        <v>3</v>
      </c>
      <c r="E29" s="182"/>
      <c r="F29" s="181" t="e">
        <f t="shared" si="2"/>
        <v>#DIV/0!</v>
      </c>
      <c r="G29" s="182"/>
      <c r="H29" s="181" t="e">
        <f>HLOOKUP(C29,'F2 - usos y fuentes'!$D$16:$AA$35,11,FALSE)</f>
        <v>#DIV/0!</v>
      </c>
      <c r="I29" s="182"/>
      <c r="J29" s="181" t="e">
        <f t="shared" si="0"/>
        <v>#DIV/0!</v>
      </c>
      <c r="K29" s="182"/>
      <c r="L29" s="49"/>
      <c r="M29" s="2"/>
      <c r="N29" s="2"/>
      <c r="O29" s="2"/>
      <c r="P29" s="2"/>
      <c r="Q29" s="2"/>
      <c r="R29" s="2"/>
      <c r="S29" s="2"/>
      <c r="T29" s="2"/>
      <c r="U29" s="2"/>
      <c r="V29" s="2"/>
      <c r="W29" s="2"/>
      <c r="X29" s="2"/>
      <c r="Y29" s="2"/>
      <c r="Z29" s="2"/>
    </row>
    <row r="30" spans="1:26" ht="14.25" customHeight="1">
      <c r="A30" s="2"/>
      <c r="B30" s="120"/>
      <c r="C30" s="114">
        <v>44866</v>
      </c>
      <c r="D30" s="205">
        <f t="shared" si="1"/>
        <v>4</v>
      </c>
      <c r="E30" s="182"/>
      <c r="F30" s="181" t="e">
        <f t="shared" si="2"/>
        <v>#DIV/0!</v>
      </c>
      <c r="G30" s="182"/>
      <c r="H30" s="181" t="e">
        <f>HLOOKUP(C30,'F2 - usos y fuentes'!$D$16:$AA$35,11,FALSE)</f>
        <v>#DIV/0!</v>
      </c>
      <c r="I30" s="182"/>
      <c r="J30" s="181" t="e">
        <f t="shared" si="0"/>
        <v>#DIV/0!</v>
      </c>
      <c r="K30" s="182"/>
      <c r="L30" s="49"/>
      <c r="M30" s="2"/>
      <c r="N30" s="2"/>
      <c r="O30" s="2"/>
      <c r="P30" s="2"/>
      <c r="Q30" s="2"/>
      <c r="R30" s="2"/>
      <c r="S30" s="2"/>
      <c r="T30" s="2"/>
      <c r="U30" s="2"/>
      <c r="V30" s="2"/>
      <c r="W30" s="2"/>
      <c r="X30" s="2"/>
      <c r="Y30" s="2"/>
      <c r="Z30" s="2"/>
    </row>
    <row r="31" spans="1:26" ht="14.25" customHeight="1">
      <c r="A31" s="2"/>
      <c r="B31" s="120"/>
      <c r="C31" s="114">
        <v>44896</v>
      </c>
      <c r="D31" s="205">
        <f t="shared" si="1"/>
        <v>5</v>
      </c>
      <c r="E31" s="182"/>
      <c r="F31" s="181" t="e">
        <f t="shared" si="2"/>
        <v>#DIV/0!</v>
      </c>
      <c r="G31" s="182"/>
      <c r="H31" s="181" t="e">
        <f>HLOOKUP(C31,'F2 - usos y fuentes'!$D$16:$AA$35,11,FALSE)</f>
        <v>#DIV/0!</v>
      </c>
      <c r="I31" s="182"/>
      <c r="J31" s="181" t="e">
        <f t="shared" si="0"/>
        <v>#DIV/0!</v>
      </c>
      <c r="K31" s="182"/>
      <c r="L31" s="49"/>
      <c r="M31" s="2"/>
      <c r="N31" s="2"/>
      <c r="O31" s="2"/>
      <c r="P31" s="2"/>
      <c r="Q31" s="2"/>
      <c r="R31" s="2"/>
      <c r="S31" s="2"/>
      <c r="T31" s="2"/>
      <c r="U31" s="2"/>
      <c r="V31" s="2"/>
      <c r="W31" s="2"/>
      <c r="X31" s="2"/>
      <c r="Y31" s="2"/>
      <c r="Z31" s="2"/>
    </row>
    <row r="32" spans="1:26" ht="14.25" customHeight="1">
      <c r="A32" s="2"/>
      <c r="B32" s="120"/>
      <c r="C32" s="114">
        <v>44927</v>
      </c>
      <c r="D32" s="205">
        <f t="shared" si="1"/>
        <v>6</v>
      </c>
      <c r="E32" s="182"/>
      <c r="F32" s="181" t="e">
        <f t="shared" si="2"/>
        <v>#DIV/0!</v>
      </c>
      <c r="G32" s="182"/>
      <c r="H32" s="181" t="e">
        <f>HLOOKUP(C32,'F2 - usos y fuentes'!$D$16:$AA$35,11,FALSE)</f>
        <v>#DIV/0!</v>
      </c>
      <c r="I32" s="182"/>
      <c r="J32" s="181" t="e">
        <f t="shared" si="0"/>
        <v>#DIV/0!</v>
      </c>
      <c r="K32" s="182"/>
      <c r="L32" s="49"/>
      <c r="M32" s="2"/>
      <c r="N32" s="2"/>
      <c r="O32" s="2"/>
      <c r="P32" s="2"/>
      <c r="Q32" s="2"/>
      <c r="R32" s="2"/>
      <c r="S32" s="2"/>
      <c r="T32" s="2"/>
      <c r="U32" s="2"/>
      <c r="V32" s="2"/>
      <c r="W32" s="2"/>
      <c r="X32" s="2"/>
      <c r="Y32" s="2"/>
      <c r="Z32" s="2"/>
    </row>
    <row r="33" spans="1:26" ht="14.25" customHeight="1">
      <c r="A33" s="2"/>
      <c r="B33" s="120"/>
      <c r="C33" s="114">
        <v>44958</v>
      </c>
      <c r="D33" s="205">
        <f t="shared" si="1"/>
        <v>7</v>
      </c>
      <c r="E33" s="182"/>
      <c r="F33" s="181" t="e">
        <f t="shared" si="2"/>
        <v>#DIV/0!</v>
      </c>
      <c r="G33" s="182"/>
      <c r="H33" s="181" t="e">
        <f>HLOOKUP(C33,'F2 - usos y fuentes'!$D$16:$AA$35,11,FALSE)</f>
        <v>#DIV/0!</v>
      </c>
      <c r="I33" s="182"/>
      <c r="J33" s="181" t="e">
        <f t="shared" si="0"/>
        <v>#DIV/0!</v>
      </c>
      <c r="K33" s="182"/>
      <c r="L33" s="49"/>
      <c r="M33" s="2"/>
      <c r="N33" s="2"/>
      <c r="O33" s="2"/>
      <c r="P33" s="2"/>
      <c r="Q33" s="2"/>
      <c r="R33" s="2"/>
      <c r="S33" s="2"/>
      <c r="T33" s="2"/>
      <c r="U33" s="2"/>
      <c r="V33" s="2"/>
      <c r="W33" s="2"/>
      <c r="X33" s="2"/>
      <c r="Y33" s="2"/>
      <c r="Z33" s="2"/>
    </row>
    <row r="34" spans="1:26" ht="14.25" customHeight="1">
      <c r="A34" s="2"/>
      <c r="B34" s="120"/>
      <c r="C34" s="114">
        <v>44986</v>
      </c>
      <c r="D34" s="205">
        <f t="shared" si="1"/>
        <v>8</v>
      </c>
      <c r="E34" s="182"/>
      <c r="F34" s="181" t="e">
        <f t="shared" si="2"/>
        <v>#DIV/0!</v>
      </c>
      <c r="G34" s="182"/>
      <c r="H34" s="181" t="e">
        <f>HLOOKUP(C34,'F2 - usos y fuentes'!$D$16:$AA$35,11,FALSE)</f>
        <v>#DIV/0!</v>
      </c>
      <c r="I34" s="182"/>
      <c r="J34" s="181" t="e">
        <f t="shared" si="0"/>
        <v>#DIV/0!</v>
      </c>
      <c r="K34" s="182"/>
      <c r="L34" s="49"/>
      <c r="M34" s="2"/>
      <c r="N34" s="2"/>
      <c r="O34" s="2"/>
      <c r="P34" s="2"/>
      <c r="Q34" s="2"/>
      <c r="R34" s="2"/>
      <c r="S34" s="2"/>
      <c r="T34" s="2"/>
      <c r="U34" s="2"/>
      <c r="V34" s="2"/>
      <c r="W34" s="2"/>
      <c r="X34" s="2"/>
      <c r="Y34" s="2"/>
      <c r="Z34" s="2"/>
    </row>
    <row r="35" spans="1:26" ht="14.25" customHeight="1">
      <c r="A35" s="2"/>
      <c r="B35" s="120"/>
      <c r="C35" s="114">
        <v>45017</v>
      </c>
      <c r="D35" s="205">
        <f t="shared" si="1"/>
        <v>9</v>
      </c>
      <c r="E35" s="182"/>
      <c r="F35" s="181" t="e">
        <f t="shared" si="2"/>
        <v>#DIV/0!</v>
      </c>
      <c r="G35" s="182"/>
      <c r="H35" s="181" t="e">
        <f>HLOOKUP(C35,'F2 - usos y fuentes'!$D$16:$AA$35,11,FALSE)</f>
        <v>#DIV/0!</v>
      </c>
      <c r="I35" s="182"/>
      <c r="J35" s="181" t="e">
        <f t="shared" si="0"/>
        <v>#DIV/0!</v>
      </c>
      <c r="K35" s="182"/>
      <c r="L35" s="49"/>
      <c r="M35" s="2"/>
      <c r="N35" s="2"/>
      <c r="O35" s="2"/>
      <c r="P35" s="2"/>
      <c r="Q35" s="2"/>
      <c r="R35" s="2"/>
      <c r="S35" s="2"/>
      <c r="T35" s="2"/>
      <c r="U35" s="2"/>
      <c r="V35" s="2"/>
      <c r="W35" s="2"/>
      <c r="X35" s="2"/>
      <c r="Y35" s="2"/>
      <c r="Z35" s="2"/>
    </row>
    <row r="36" spans="1:26" ht="14.25" customHeight="1">
      <c r="A36" s="2"/>
      <c r="B36" s="120"/>
      <c r="C36" s="114">
        <v>45047</v>
      </c>
      <c r="D36" s="205">
        <f t="shared" si="1"/>
        <v>10</v>
      </c>
      <c r="E36" s="182"/>
      <c r="F36" s="181" t="e">
        <f t="shared" si="2"/>
        <v>#DIV/0!</v>
      </c>
      <c r="G36" s="182"/>
      <c r="H36" s="181" t="e">
        <f>HLOOKUP(C36,'F2 - usos y fuentes'!$D$16:$AA$35,11,FALSE)</f>
        <v>#DIV/0!</v>
      </c>
      <c r="I36" s="182"/>
      <c r="J36" s="181" t="e">
        <f t="shared" si="0"/>
        <v>#DIV/0!</v>
      </c>
      <c r="K36" s="182"/>
      <c r="L36" s="49"/>
      <c r="M36" s="2"/>
      <c r="N36" s="2"/>
      <c r="O36" s="2"/>
      <c r="P36" s="2"/>
      <c r="Q36" s="2"/>
      <c r="R36" s="2"/>
      <c r="S36" s="2"/>
      <c r="T36" s="2"/>
      <c r="U36" s="2"/>
      <c r="V36" s="2"/>
      <c r="W36" s="2"/>
      <c r="X36" s="2"/>
      <c r="Y36" s="2"/>
      <c r="Z36" s="2"/>
    </row>
    <row r="37" spans="1:26" ht="14.25" customHeight="1">
      <c r="A37" s="2"/>
      <c r="B37" s="120"/>
      <c r="C37" s="114">
        <v>45078</v>
      </c>
      <c r="D37" s="205">
        <f t="shared" si="1"/>
        <v>11</v>
      </c>
      <c r="E37" s="182"/>
      <c r="F37" s="181" t="e">
        <f t="shared" si="2"/>
        <v>#DIV/0!</v>
      </c>
      <c r="G37" s="182"/>
      <c r="H37" s="181" t="e">
        <f>HLOOKUP(C37,'F2 - usos y fuentes'!$D$16:$AA$35,11,FALSE)</f>
        <v>#DIV/0!</v>
      </c>
      <c r="I37" s="182"/>
      <c r="J37" s="181" t="e">
        <f t="shared" si="0"/>
        <v>#DIV/0!</v>
      </c>
      <c r="K37" s="182"/>
      <c r="L37" s="49"/>
      <c r="M37" s="2"/>
      <c r="N37" s="2"/>
      <c r="O37" s="2"/>
      <c r="P37" s="2"/>
      <c r="Q37" s="2"/>
      <c r="R37" s="2"/>
      <c r="S37" s="2"/>
      <c r="T37" s="2"/>
      <c r="U37" s="2"/>
      <c r="V37" s="2"/>
      <c r="W37" s="2"/>
      <c r="X37" s="2"/>
      <c r="Y37" s="2"/>
      <c r="Z37" s="2"/>
    </row>
    <row r="38" spans="1:26" ht="14.25" customHeight="1">
      <c r="A38" s="2"/>
      <c r="B38" s="120"/>
      <c r="C38" s="114">
        <v>45108</v>
      </c>
      <c r="D38" s="205">
        <f t="shared" si="1"/>
        <v>12</v>
      </c>
      <c r="E38" s="182"/>
      <c r="F38" s="181" t="e">
        <f t="shared" si="2"/>
        <v>#DIV/0!</v>
      </c>
      <c r="G38" s="182"/>
      <c r="H38" s="181" t="e">
        <f>HLOOKUP(C38,'F2 - usos y fuentes'!$D$16:$AA$35,11,FALSE)</f>
        <v>#DIV/0!</v>
      </c>
      <c r="I38" s="182"/>
      <c r="J38" s="181" t="e">
        <f t="shared" si="0"/>
        <v>#DIV/0!</v>
      </c>
      <c r="K38" s="182"/>
      <c r="L38" s="49"/>
      <c r="M38" s="2"/>
      <c r="N38" s="2"/>
      <c r="O38" s="2"/>
      <c r="P38" s="2"/>
      <c r="Q38" s="2"/>
      <c r="R38" s="2"/>
      <c r="S38" s="2"/>
      <c r="T38" s="2"/>
      <c r="U38" s="2"/>
      <c r="V38" s="2"/>
      <c r="W38" s="2"/>
      <c r="X38" s="2"/>
      <c r="Y38" s="2"/>
      <c r="Z38" s="2"/>
    </row>
    <row r="39" spans="1:26" ht="14.25" customHeight="1">
      <c r="A39" s="2"/>
      <c r="B39" s="120"/>
      <c r="C39" s="114">
        <v>45139</v>
      </c>
      <c r="D39" s="205">
        <f t="shared" si="1"/>
        <v>13</v>
      </c>
      <c r="E39" s="182"/>
      <c r="F39" s="181" t="e">
        <f t="shared" si="2"/>
        <v>#DIV/0!</v>
      </c>
      <c r="G39" s="182"/>
      <c r="H39" s="181" t="e">
        <f>HLOOKUP(C39,'F2 - usos y fuentes'!$D$16:$AA$35,11,FALSE)</f>
        <v>#DIV/0!</v>
      </c>
      <c r="I39" s="182"/>
      <c r="J39" s="181" t="e">
        <f t="shared" si="0"/>
        <v>#DIV/0!</v>
      </c>
      <c r="K39" s="182"/>
      <c r="L39" s="49"/>
      <c r="M39" s="2"/>
      <c r="N39" s="2"/>
      <c r="O39" s="2"/>
      <c r="P39" s="2"/>
      <c r="Q39" s="2"/>
      <c r="R39" s="2"/>
      <c r="S39" s="2"/>
      <c r="T39" s="2"/>
      <c r="U39" s="2"/>
      <c r="V39" s="2"/>
      <c r="W39" s="2"/>
      <c r="X39" s="2"/>
      <c r="Y39" s="2"/>
      <c r="Z39" s="2"/>
    </row>
    <row r="40" spans="1:26" ht="14.25" customHeight="1">
      <c r="A40" s="2"/>
      <c r="B40" s="120"/>
      <c r="C40" s="114">
        <v>45170</v>
      </c>
      <c r="D40" s="205">
        <f t="shared" si="1"/>
        <v>14</v>
      </c>
      <c r="E40" s="182"/>
      <c r="F40" s="181" t="e">
        <f t="shared" si="2"/>
        <v>#DIV/0!</v>
      </c>
      <c r="G40" s="182"/>
      <c r="H40" s="181" t="e">
        <f>HLOOKUP(C40,'F2 - usos y fuentes'!$D$16:$AA$35,11,FALSE)</f>
        <v>#DIV/0!</v>
      </c>
      <c r="I40" s="182"/>
      <c r="J40" s="181" t="e">
        <f t="shared" si="0"/>
        <v>#DIV/0!</v>
      </c>
      <c r="K40" s="182"/>
      <c r="L40" s="49"/>
      <c r="M40" s="2"/>
      <c r="N40" s="2"/>
      <c r="O40" s="2"/>
      <c r="P40" s="2"/>
      <c r="Q40" s="2"/>
      <c r="R40" s="2"/>
      <c r="S40" s="2"/>
      <c r="T40" s="2"/>
      <c r="U40" s="2"/>
      <c r="V40" s="2"/>
      <c r="W40" s="2"/>
      <c r="X40" s="2"/>
      <c r="Y40" s="2"/>
      <c r="Z40" s="2"/>
    </row>
    <row r="41" spans="1:26" ht="14.25" customHeight="1">
      <c r="A41" s="2"/>
      <c r="B41" s="120"/>
      <c r="C41" s="114">
        <v>45200</v>
      </c>
      <c r="D41" s="205">
        <f t="shared" si="1"/>
        <v>15</v>
      </c>
      <c r="E41" s="182"/>
      <c r="F41" s="181" t="e">
        <f t="shared" si="2"/>
        <v>#DIV/0!</v>
      </c>
      <c r="G41" s="182"/>
      <c r="H41" s="181" t="e">
        <f>HLOOKUP(C41,'F2 - usos y fuentes'!$D$16:$AA$35,11,FALSE)</f>
        <v>#DIV/0!</v>
      </c>
      <c r="I41" s="182"/>
      <c r="J41" s="181" t="e">
        <f t="shared" si="0"/>
        <v>#DIV/0!</v>
      </c>
      <c r="K41" s="182"/>
      <c r="L41" s="49"/>
      <c r="M41" s="2"/>
      <c r="N41" s="2"/>
      <c r="O41" s="2"/>
      <c r="P41" s="2"/>
      <c r="Q41" s="2"/>
      <c r="R41" s="2"/>
      <c r="S41" s="2"/>
      <c r="T41" s="2"/>
      <c r="U41" s="2"/>
      <c r="V41" s="2"/>
      <c r="W41" s="2"/>
      <c r="X41" s="2"/>
      <c r="Y41" s="2"/>
      <c r="Z41" s="2"/>
    </row>
    <row r="42" spans="1:26" ht="14.25" customHeight="1">
      <c r="A42" s="2"/>
      <c r="B42" s="120"/>
      <c r="C42" s="114">
        <v>45231</v>
      </c>
      <c r="D42" s="205">
        <f t="shared" si="1"/>
        <v>16</v>
      </c>
      <c r="E42" s="182"/>
      <c r="F42" s="181" t="e">
        <f t="shared" si="2"/>
        <v>#DIV/0!</v>
      </c>
      <c r="G42" s="182"/>
      <c r="H42" s="181" t="e">
        <f>HLOOKUP(C42,'F2 - usos y fuentes'!$D$16:$AA$35,11,FALSE)</f>
        <v>#DIV/0!</v>
      </c>
      <c r="I42" s="182"/>
      <c r="J42" s="181" t="e">
        <f t="shared" si="0"/>
        <v>#DIV/0!</v>
      </c>
      <c r="K42" s="182"/>
      <c r="L42" s="49"/>
      <c r="M42" s="2"/>
      <c r="N42" s="2"/>
      <c r="O42" s="2"/>
      <c r="P42" s="2"/>
      <c r="Q42" s="2"/>
      <c r="R42" s="2"/>
      <c r="S42" s="2"/>
      <c r="T42" s="2"/>
      <c r="U42" s="2"/>
      <c r="V42" s="2"/>
      <c r="W42" s="2"/>
      <c r="X42" s="2"/>
      <c r="Y42" s="2"/>
      <c r="Z42" s="2"/>
    </row>
    <row r="43" spans="1:26" ht="14.25" customHeight="1">
      <c r="A43" s="2"/>
      <c r="B43" s="120"/>
      <c r="C43" s="114">
        <v>45261</v>
      </c>
      <c r="D43" s="205">
        <f t="shared" si="1"/>
        <v>17</v>
      </c>
      <c r="E43" s="182"/>
      <c r="F43" s="181" t="e">
        <f t="shared" si="2"/>
        <v>#DIV/0!</v>
      </c>
      <c r="G43" s="182"/>
      <c r="H43" s="181" t="e">
        <f>HLOOKUP(C43,'F2 - usos y fuentes'!$D$16:$AA$35,11,FALSE)</f>
        <v>#DIV/0!</v>
      </c>
      <c r="I43" s="182"/>
      <c r="J43" s="181" t="e">
        <f t="shared" si="0"/>
        <v>#DIV/0!</v>
      </c>
      <c r="K43" s="182"/>
      <c r="L43" s="49"/>
      <c r="M43" s="2"/>
      <c r="N43" s="2"/>
      <c r="O43" s="2"/>
      <c r="P43" s="2"/>
      <c r="Q43" s="2"/>
      <c r="R43" s="2"/>
      <c r="S43" s="2"/>
      <c r="T43" s="2"/>
      <c r="U43" s="2"/>
      <c r="V43" s="2"/>
      <c r="W43" s="2"/>
      <c r="X43" s="2"/>
      <c r="Y43" s="2"/>
      <c r="Z43" s="2"/>
    </row>
    <row r="44" spans="1:26" ht="14.25" customHeight="1">
      <c r="A44" s="2"/>
      <c r="B44" s="120"/>
      <c r="C44" s="114">
        <v>45292</v>
      </c>
      <c r="D44" s="205">
        <f t="shared" si="1"/>
        <v>18</v>
      </c>
      <c r="E44" s="182"/>
      <c r="F44" s="181" t="e">
        <f t="shared" si="2"/>
        <v>#DIV/0!</v>
      </c>
      <c r="G44" s="182"/>
      <c r="H44" s="181" t="e">
        <f>HLOOKUP(C44,'F2 - usos y fuentes'!$D$16:$AA$35,11,FALSE)</f>
        <v>#DIV/0!</v>
      </c>
      <c r="I44" s="182"/>
      <c r="J44" s="181" t="e">
        <f t="shared" si="0"/>
        <v>#DIV/0!</v>
      </c>
      <c r="K44" s="182"/>
      <c r="L44" s="49"/>
      <c r="M44" s="2"/>
      <c r="N44" s="2"/>
      <c r="O44" s="2"/>
      <c r="P44" s="2"/>
      <c r="Q44" s="2"/>
      <c r="R44" s="2"/>
      <c r="S44" s="2"/>
      <c r="T44" s="2"/>
      <c r="U44" s="2"/>
      <c r="V44" s="2"/>
      <c r="W44" s="2"/>
      <c r="X44" s="2"/>
      <c r="Y44" s="2"/>
      <c r="Z44" s="2"/>
    </row>
    <row r="45" spans="1:26" ht="14.25" customHeight="1">
      <c r="A45" s="2"/>
      <c r="B45" s="120"/>
      <c r="C45" s="114">
        <v>45323</v>
      </c>
      <c r="D45" s="205">
        <f t="shared" si="1"/>
        <v>19</v>
      </c>
      <c r="E45" s="182"/>
      <c r="F45" s="181" t="e">
        <f t="shared" si="2"/>
        <v>#DIV/0!</v>
      </c>
      <c r="G45" s="182"/>
      <c r="H45" s="181" t="e">
        <f>HLOOKUP(C45,'F2 - usos y fuentes'!$D$16:$AA$35,11,FALSE)</f>
        <v>#DIV/0!</v>
      </c>
      <c r="I45" s="182"/>
      <c r="J45" s="181" t="e">
        <f t="shared" si="0"/>
        <v>#DIV/0!</v>
      </c>
      <c r="K45" s="182"/>
      <c r="L45" s="49"/>
      <c r="M45" s="2"/>
      <c r="N45" s="2"/>
      <c r="O45" s="2"/>
      <c r="P45" s="2"/>
      <c r="Q45" s="2"/>
      <c r="R45" s="2"/>
      <c r="S45" s="2"/>
      <c r="T45" s="2"/>
      <c r="U45" s="2"/>
      <c r="V45" s="2"/>
      <c r="W45" s="2"/>
      <c r="X45" s="2"/>
      <c r="Y45" s="2"/>
      <c r="Z45" s="2"/>
    </row>
    <row r="46" spans="1:26" ht="14.25" customHeight="1">
      <c r="A46" s="2"/>
      <c r="B46" s="120"/>
      <c r="C46" s="114">
        <v>45352</v>
      </c>
      <c r="D46" s="205">
        <f t="shared" si="1"/>
        <v>20</v>
      </c>
      <c r="E46" s="182"/>
      <c r="F46" s="181" t="e">
        <f t="shared" si="2"/>
        <v>#DIV/0!</v>
      </c>
      <c r="G46" s="182"/>
      <c r="H46" s="181" t="e">
        <f>HLOOKUP(C46,'F2 - usos y fuentes'!$D$16:$AA$35,11,FALSE)</f>
        <v>#DIV/0!</v>
      </c>
      <c r="I46" s="182"/>
      <c r="J46" s="181" t="e">
        <f t="shared" si="0"/>
        <v>#DIV/0!</v>
      </c>
      <c r="K46" s="182"/>
      <c r="L46" s="49"/>
      <c r="M46" s="2"/>
      <c r="N46" s="2"/>
      <c r="O46" s="2"/>
      <c r="P46" s="2"/>
      <c r="Q46" s="2"/>
      <c r="R46" s="2"/>
      <c r="S46" s="2"/>
      <c r="T46" s="2"/>
      <c r="U46" s="2"/>
      <c r="V46" s="2"/>
      <c r="W46" s="2"/>
      <c r="X46" s="2"/>
      <c r="Y46" s="2"/>
      <c r="Z46" s="2"/>
    </row>
    <row r="47" spans="1:26" ht="14.25" customHeight="1">
      <c r="A47" s="2"/>
      <c r="B47" s="120"/>
      <c r="C47" s="114">
        <v>45383</v>
      </c>
      <c r="D47" s="205">
        <f t="shared" si="1"/>
        <v>21</v>
      </c>
      <c r="E47" s="182"/>
      <c r="F47" s="181" t="e">
        <f t="shared" si="2"/>
        <v>#DIV/0!</v>
      </c>
      <c r="G47" s="182"/>
      <c r="H47" s="181" t="e">
        <f>HLOOKUP(C47,'F2 - usos y fuentes'!$D$16:$AA$35,11,FALSE)</f>
        <v>#DIV/0!</v>
      </c>
      <c r="I47" s="182"/>
      <c r="J47" s="181" t="e">
        <f t="shared" si="0"/>
        <v>#DIV/0!</v>
      </c>
      <c r="K47" s="182"/>
      <c r="L47" s="49"/>
      <c r="M47" s="2"/>
      <c r="N47" s="2"/>
      <c r="O47" s="2"/>
      <c r="P47" s="2"/>
      <c r="Q47" s="2"/>
      <c r="R47" s="2"/>
      <c r="S47" s="2"/>
      <c r="T47" s="2"/>
      <c r="U47" s="2"/>
      <c r="V47" s="2"/>
      <c r="W47" s="2"/>
      <c r="X47" s="2"/>
      <c r="Y47" s="2"/>
      <c r="Z47" s="2"/>
    </row>
    <row r="48" spans="1:26" ht="14.25" customHeight="1">
      <c r="A48" s="2"/>
      <c r="B48" s="120"/>
      <c r="C48" s="114">
        <v>45413</v>
      </c>
      <c r="D48" s="205">
        <f t="shared" si="1"/>
        <v>22</v>
      </c>
      <c r="E48" s="182"/>
      <c r="F48" s="181" t="e">
        <f t="shared" si="2"/>
        <v>#DIV/0!</v>
      </c>
      <c r="G48" s="182"/>
      <c r="H48" s="181" t="e">
        <f>HLOOKUP(C48,'F2 - usos y fuentes'!$D$16:$AA$35,11,FALSE)</f>
        <v>#DIV/0!</v>
      </c>
      <c r="I48" s="182"/>
      <c r="J48" s="181" t="e">
        <f t="shared" si="0"/>
        <v>#DIV/0!</v>
      </c>
      <c r="K48" s="182"/>
      <c r="L48" s="49"/>
      <c r="M48" s="2"/>
      <c r="N48" s="2"/>
      <c r="O48" s="2"/>
      <c r="P48" s="2"/>
      <c r="Q48" s="2"/>
      <c r="R48" s="2"/>
      <c r="S48" s="2"/>
      <c r="T48" s="2"/>
      <c r="U48" s="2"/>
      <c r="V48" s="2"/>
      <c r="W48" s="2"/>
      <c r="X48" s="2"/>
      <c r="Y48" s="2"/>
      <c r="Z48" s="2"/>
    </row>
    <row r="49" spans="1:26" ht="14.25" customHeight="1">
      <c r="A49" s="2"/>
      <c r="B49" s="120"/>
      <c r="C49" s="114">
        <v>45444</v>
      </c>
      <c r="D49" s="205">
        <f t="shared" si="1"/>
        <v>23</v>
      </c>
      <c r="E49" s="182"/>
      <c r="F49" s="181" t="e">
        <f t="shared" si="2"/>
        <v>#DIV/0!</v>
      </c>
      <c r="G49" s="182"/>
      <c r="H49" s="181" t="e">
        <f>HLOOKUP(C49,'F2 - usos y fuentes'!$D$16:$AA$35,11,FALSE)</f>
        <v>#DIV/0!</v>
      </c>
      <c r="I49" s="182"/>
      <c r="J49" s="181" t="e">
        <f t="shared" si="0"/>
        <v>#DIV/0!</v>
      </c>
      <c r="K49" s="182"/>
      <c r="L49" s="49"/>
      <c r="M49" s="2"/>
      <c r="N49" s="2"/>
      <c r="O49" s="2"/>
      <c r="P49" s="2"/>
      <c r="Q49" s="2"/>
      <c r="R49" s="2"/>
      <c r="S49" s="2"/>
      <c r="T49" s="2"/>
      <c r="U49" s="2"/>
      <c r="V49" s="2"/>
      <c r="W49" s="2"/>
      <c r="X49" s="2"/>
      <c r="Y49" s="2"/>
      <c r="Z49" s="2"/>
    </row>
    <row r="50" spans="1:26" ht="14.25" customHeight="1">
      <c r="A50" s="2"/>
      <c r="B50" s="120"/>
      <c r="C50" s="114">
        <v>45474</v>
      </c>
      <c r="D50" s="205">
        <f t="shared" si="1"/>
        <v>24</v>
      </c>
      <c r="E50" s="182"/>
      <c r="F50" s="181" t="e">
        <f t="shared" si="2"/>
        <v>#DIV/0!</v>
      </c>
      <c r="G50" s="182"/>
      <c r="H50" s="181" t="e">
        <f>HLOOKUP(C50,'F2 - usos y fuentes'!$D$16:$AA$35,11,FALSE)</f>
        <v>#DIV/0!</v>
      </c>
      <c r="I50" s="182"/>
      <c r="J50" s="181" t="e">
        <f t="shared" si="0"/>
        <v>#DIV/0!</v>
      </c>
      <c r="K50" s="182"/>
      <c r="L50" s="49"/>
      <c r="M50" s="2"/>
      <c r="N50" s="2"/>
      <c r="O50" s="2"/>
      <c r="P50" s="2"/>
      <c r="Q50" s="2"/>
      <c r="R50" s="2"/>
      <c r="S50" s="2"/>
      <c r="T50" s="2"/>
      <c r="U50" s="2"/>
      <c r="V50" s="2"/>
      <c r="W50" s="2"/>
      <c r="X50" s="2"/>
      <c r="Y50" s="2"/>
      <c r="Z50" s="2"/>
    </row>
    <row r="51" spans="1:26" ht="14.25" customHeight="1">
      <c r="A51" s="1"/>
      <c r="B51" s="1"/>
      <c r="C51" s="1"/>
      <c r="D51" s="203" t="s">
        <v>158</v>
      </c>
      <c r="E51" s="182"/>
      <c r="F51" s="204"/>
      <c r="G51" s="182"/>
      <c r="H51" s="204" t="e">
        <f>SUM(H27:I50)</f>
        <v>#DIV/0!</v>
      </c>
      <c r="I51" s="182"/>
      <c r="J51" s="204"/>
      <c r="K51" s="182"/>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207" t="s">
        <v>3</v>
      </c>
      <c r="K52" s="167"/>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5">
    <mergeCell ref="J52:K52"/>
    <mergeCell ref="H41:I41"/>
    <mergeCell ref="J41:K41"/>
    <mergeCell ref="D42:E42"/>
    <mergeCell ref="F42:G42"/>
    <mergeCell ref="H46:I46"/>
    <mergeCell ref="J46:K46"/>
    <mergeCell ref="H50:I50"/>
    <mergeCell ref="J50:K50"/>
    <mergeCell ref="D51:E51"/>
    <mergeCell ref="F51:G51"/>
    <mergeCell ref="H51:I51"/>
    <mergeCell ref="J51:K51"/>
    <mergeCell ref="D35:E35"/>
    <mergeCell ref="F35:G35"/>
    <mergeCell ref="H35:I35"/>
    <mergeCell ref="J35:K35"/>
    <mergeCell ref="F36:G36"/>
    <mergeCell ref="H36:I36"/>
    <mergeCell ref="J36:K36"/>
    <mergeCell ref="D36:E36"/>
    <mergeCell ref="D37:E37"/>
    <mergeCell ref="F37:G37"/>
    <mergeCell ref="H37:I37"/>
    <mergeCell ref="J37:K37"/>
    <mergeCell ref="F48:G48"/>
    <mergeCell ref="H48:I48"/>
    <mergeCell ref="J48:K48"/>
    <mergeCell ref="D48:E48"/>
    <mergeCell ref="D49:E49"/>
    <mergeCell ref="F49:G49"/>
    <mergeCell ref="H49:I49"/>
    <mergeCell ref="J49:K49"/>
    <mergeCell ref="D50:E50"/>
    <mergeCell ref="F50:G50"/>
    <mergeCell ref="D45:E45"/>
    <mergeCell ref="F45:G45"/>
    <mergeCell ref="H45:I45"/>
    <mergeCell ref="J45:K45"/>
    <mergeCell ref="D46:E46"/>
    <mergeCell ref="F46:G46"/>
    <mergeCell ref="D47:E47"/>
    <mergeCell ref="F47:G47"/>
    <mergeCell ref="H47:I47"/>
    <mergeCell ref="J47:K47"/>
    <mergeCell ref="H38:I38"/>
    <mergeCell ref="J38:K38"/>
    <mergeCell ref="D43:E43"/>
    <mergeCell ref="F43:G43"/>
    <mergeCell ref="H43:I43"/>
    <mergeCell ref="J43:K43"/>
    <mergeCell ref="F44:G44"/>
    <mergeCell ref="H44:I44"/>
    <mergeCell ref="J44:K44"/>
    <mergeCell ref="D44:E44"/>
    <mergeCell ref="D38:E38"/>
    <mergeCell ref="F38:G38"/>
    <mergeCell ref="D39:E39"/>
    <mergeCell ref="F39:G39"/>
    <mergeCell ref="H39:I39"/>
    <mergeCell ref="J39:K39"/>
    <mergeCell ref="F40:G40"/>
    <mergeCell ref="H40:I40"/>
    <mergeCell ref="J40:K40"/>
    <mergeCell ref="H42:I42"/>
    <mergeCell ref="J42:K42"/>
    <mergeCell ref="D40:E40"/>
    <mergeCell ref="D41:E41"/>
    <mergeCell ref="F41:G41"/>
    <mergeCell ref="J30:K30"/>
    <mergeCell ref="D28:E28"/>
    <mergeCell ref="D29:E29"/>
    <mergeCell ref="F29:G29"/>
    <mergeCell ref="H29:I29"/>
    <mergeCell ref="J29:K29"/>
    <mergeCell ref="D30:E30"/>
    <mergeCell ref="F30:G30"/>
    <mergeCell ref="H34:I34"/>
    <mergeCell ref="J34:K34"/>
    <mergeCell ref="D34:E34"/>
    <mergeCell ref="F34:G34"/>
    <mergeCell ref="B6:P6"/>
    <mergeCell ref="B7:P7"/>
    <mergeCell ref="A9:C9"/>
    <mergeCell ref="E9:N9"/>
    <mergeCell ref="A10:D10"/>
    <mergeCell ref="E10:N10"/>
    <mergeCell ref="C18:M19"/>
    <mergeCell ref="C20:N20"/>
    <mergeCell ref="D22:J23"/>
    <mergeCell ref="K22:L23"/>
    <mergeCell ref="D26:E26"/>
    <mergeCell ref="F26:G26"/>
    <mergeCell ref="H26:I26"/>
    <mergeCell ref="J26:K26"/>
    <mergeCell ref="D27:E27"/>
    <mergeCell ref="F27:G27"/>
    <mergeCell ref="H27:I27"/>
    <mergeCell ref="J27:K27"/>
    <mergeCell ref="F28:G28"/>
    <mergeCell ref="H28:I28"/>
    <mergeCell ref="J28:K28"/>
    <mergeCell ref="H30:I30"/>
    <mergeCell ref="D31:E31"/>
    <mergeCell ref="F31:G31"/>
    <mergeCell ref="H31:I31"/>
    <mergeCell ref="J31:K31"/>
    <mergeCell ref="F32:G32"/>
    <mergeCell ref="H32:I32"/>
    <mergeCell ref="J32:K32"/>
    <mergeCell ref="D32:E32"/>
    <mergeCell ref="D33:E33"/>
    <mergeCell ref="F33:G33"/>
    <mergeCell ref="H33:I33"/>
    <mergeCell ref="J33:K33"/>
  </mergeCells>
  <printOptions horizontalCentered="1"/>
  <pageMargins left="0.70866141732283472" right="0.70866141732283472" top="0.74803149606299213" bottom="0.74803149606299213" header="0" footer="0"/>
  <pageSetup fitToHeight="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election activeCell="C7" sqref="C7:T7"/>
    </sheetView>
  </sheetViews>
  <sheetFormatPr baseColWidth="10" defaultColWidth="14.42578125" defaultRowHeight="15" customHeight="1"/>
  <cols>
    <col min="1" max="1" width="10.28515625" customWidth="1"/>
    <col min="2" max="3" width="13.42578125" customWidth="1"/>
    <col min="4" max="4" width="12.42578125" customWidth="1"/>
    <col min="5" max="5" width="13.42578125" customWidth="1"/>
    <col min="6" max="7" width="8.7109375" customWidth="1"/>
    <col min="8" max="8" width="16.85546875" customWidth="1"/>
    <col min="9" max="9" width="8.7109375" customWidth="1"/>
    <col min="10" max="10" width="13.42578125" customWidth="1"/>
    <col min="11" max="16" width="8.7109375" customWidth="1"/>
    <col min="17" max="17" width="12.7109375" customWidth="1"/>
    <col min="18" max="20" width="8.7109375" customWidth="1"/>
    <col min="21" max="21" width="2.7109375" customWidth="1"/>
    <col min="22" max="22" width="8.7109375" customWidth="1"/>
    <col min="23" max="23" width="18" customWidth="1"/>
    <col min="24" max="26" width="8.710937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37"/>
      <c r="B2" s="37"/>
      <c r="C2" s="37"/>
      <c r="D2" s="37"/>
      <c r="E2" s="37"/>
      <c r="F2" s="37"/>
      <c r="G2" s="37"/>
      <c r="H2" s="37"/>
      <c r="I2" s="37"/>
      <c r="J2" s="37"/>
      <c r="K2" s="37"/>
      <c r="L2" s="37"/>
      <c r="M2" s="37"/>
      <c r="N2" s="37"/>
      <c r="O2" s="37"/>
      <c r="P2" s="37"/>
      <c r="Q2" s="37"/>
      <c r="R2" s="37"/>
      <c r="S2" s="37"/>
      <c r="T2" s="37"/>
      <c r="U2" s="37"/>
      <c r="V2" s="1"/>
      <c r="W2" s="1"/>
      <c r="X2" s="1"/>
      <c r="Y2" s="1"/>
      <c r="Z2" s="1"/>
    </row>
    <row r="3" spans="1:26" ht="14.25" customHeight="1">
      <c r="A3" s="37"/>
      <c r="B3" s="37"/>
      <c r="C3" s="37"/>
      <c r="D3" s="37"/>
      <c r="E3" s="37"/>
      <c r="F3" s="37"/>
      <c r="G3" s="37"/>
      <c r="H3" s="37"/>
      <c r="I3" s="37"/>
      <c r="J3" s="37"/>
      <c r="K3" s="37"/>
      <c r="L3" s="37"/>
      <c r="M3" s="37"/>
      <c r="N3" s="37"/>
      <c r="O3" s="37"/>
      <c r="P3" s="37"/>
      <c r="Q3" s="37"/>
      <c r="R3" s="37"/>
      <c r="S3" s="37"/>
      <c r="T3" s="37"/>
      <c r="U3" s="37"/>
      <c r="V3" s="1"/>
      <c r="W3" s="1"/>
      <c r="X3" s="1"/>
      <c r="Y3" s="1"/>
      <c r="Z3" s="1"/>
    </row>
    <row r="4" spans="1:26" ht="14.25" customHeight="1">
      <c r="A4" s="37"/>
      <c r="B4" s="37"/>
      <c r="C4" s="37"/>
      <c r="D4" s="37"/>
      <c r="E4" s="37"/>
      <c r="F4" s="37"/>
      <c r="G4" s="37"/>
      <c r="H4" s="37"/>
      <c r="I4" s="37"/>
      <c r="J4" s="37"/>
      <c r="K4" s="37"/>
      <c r="L4" s="37"/>
      <c r="M4" s="37"/>
      <c r="N4" s="37"/>
      <c r="O4" s="37"/>
      <c r="P4" s="37"/>
      <c r="Q4" s="37"/>
      <c r="R4" s="37"/>
      <c r="S4" s="37"/>
      <c r="T4" s="37"/>
      <c r="U4" s="37"/>
      <c r="V4" s="1"/>
      <c r="W4" s="1"/>
      <c r="X4" s="1"/>
      <c r="Y4" s="1"/>
      <c r="Z4" s="1"/>
    </row>
    <row r="5" spans="1:26" ht="14.25" customHeight="1">
      <c r="A5" s="37"/>
      <c r="B5" s="37"/>
      <c r="C5" s="37"/>
      <c r="D5" s="37"/>
      <c r="E5" s="37"/>
      <c r="F5" s="37"/>
      <c r="G5" s="37"/>
      <c r="H5" s="37"/>
      <c r="I5" s="37"/>
      <c r="J5" s="37"/>
      <c r="K5" s="37"/>
      <c r="L5" s="37"/>
      <c r="M5" s="37"/>
      <c r="N5" s="37"/>
      <c r="O5" s="37"/>
      <c r="P5" s="37"/>
      <c r="Q5" s="37"/>
      <c r="R5" s="37"/>
      <c r="S5" s="37"/>
      <c r="T5" s="37"/>
      <c r="U5" s="37"/>
      <c r="V5" s="1"/>
      <c r="W5" s="1"/>
      <c r="X5" s="1"/>
      <c r="Y5" s="1"/>
      <c r="Z5" s="1"/>
    </row>
    <row r="6" spans="1:26" ht="29.25" customHeight="1">
      <c r="A6" s="37"/>
      <c r="B6" s="37"/>
      <c r="C6" s="175" t="s">
        <v>18</v>
      </c>
      <c r="D6" s="166"/>
      <c r="E6" s="166"/>
      <c r="F6" s="166"/>
      <c r="G6" s="166"/>
      <c r="H6" s="166"/>
      <c r="I6" s="166"/>
      <c r="J6" s="166"/>
      <c r="K6" s="166"/>
      <c r="L6" s="166"/>
      <c r="M6" s="166"/>
      <c r="N6" s="166"/>
      <c r="O6" s="166"/>
      <c r="P6" s="166"/>
      <c r="Q6" s="166"/>
      <c r="R6" s="166"/>
      <c r="S6" s="166"/>
      <c r="T6" s="167"/>
      <c r="U6" s="121"/>
      <c r="V6" s="1"/>
      <c r="W6" s="1"/>
      <c r="X6" s="1"/>
      <c r="Y6" s="1"/>
      <c r="Z6" s="1"/>
    </row>
    <row r="7" spans="1:26" ht="28.5" customHeight="1">
      <c r="A7" s="37"/>
      <c r="B7" s="37"/>
      <c r="C7" s="176" t="s">
        <v>19</v>
      </c>
      <c r="D7" s="166"/>
      <c r="E7" s="166"/>
      <c r="F7" s="166"/>
      <c r="G7" s="166"/>
      <c r="H7" s="166"/>
      <c r="I7" s="166"/>
      <c r="J7" s="166"/>
      <c r="K7" s="166"/>
      <c r="L7" s="166"/>
      <c r="M7" s="166"/>
      <c r="N7" s="166"/>
      <c r="O7" s="166"/>
      <c r="P7" s="166"/>
      <c r="Q7" s="166"/>
      <c r="R7" s="166"/>
      <c r="S7" s="166"/>
      <c r="T7" s="167"/>
      <c r="U7" s="122"/>
      <c r="V7" s="1"/>
      <c r="W7" s="1"/>
      <c r="X7" s="1"/>
      <c r="Y7" s="1"/>
      <c r="Z7" s="1"/>
    </row>
    <row r="8" spans="1:26" ht="14.25" customHeight="1">
      <c r="A8" s="37"/>
      <c r="B8" s="37"/>
      <c r="C8" s="37"/>
      <c r="D8" s="37"/>
      <c r="E8" s="37"/>
      <c r="F8" s="37"/>
      <c r="G8" s="37"/>
      <c r="H8" s="37"/>
      <c r="I8" s="37"/>
      <c r="J8" s="37"/>
      <c r="K8" s="37"/>
      <c r="L8" s="37"/>
      <c r="M8" s="37"/>
      <c r="N8" s="37"/>
      <c r="O8" s="37"/>
      <c r="P8" s="37"/>
      <c r="Q8" s="37"/>
      <c r="R8" s="37"/>
      <c r="S8" s="37"/>
      <c r="T8" s="37"/>
      <c r="U8" s="37"/>
      <c r="V8" s="1"/>
      <c r="W8" s="1"/>
      <c r="X8" s="1"/>
      <c r="Y8" s="1"/>
      <c r="Z8" s="1"/>
    </row>
    <row r="9" spans="1:26" ht="14.25" customHeight="1">
      <c r="A9" s="3" t="s">
        <v>2</v>
      </c>
      <c r="B9" s="3"/>
      <c r="C9" s="4"/>
      <c r="D9" s="4" t="s">
        <v>3</v>
      </c>
      <c r="E9" s="179"/>
      <c r="F9" s="166"/>
      <c r="G9" s="166"/>
      <c r="H9" s="166"/>
      <c r="I9" s="166"/>
      <c r="J9" s="166"/>
      <c r="K9" s="166"/>
      <c r="L9" s="166"/>
      <c r="M9" s="166"/>
      <c r="N9" s="166"/>
      <c r="O9" s="166"/>
      <c r="P9" s="166"/>
      <c r="Q9" s="166"/>
      <c r="R9" s="167"/>
      <c r="S9" s="4"/>
      <c r="T9" s="4"/>
      <c r="U9" s="4"/>
      <c r="V9" s="2"/>
      <c r="W9" s="2"/>
      <c r="X9" s="2"/>
      <c r="Y9" s="2"/>
      <c r="Z9" s="2"/>
    </row>
    <row r="10" spans="1:26" ht="14.25" customHeight="1">
      <c r="A10" s="184" t="s">
        <v>4</v>
      </c>
      <c r="B10" s="166"/>
      <c r="C10" s="166"/>
      <c r="D10" s="167"/>
      <c r="E10" s="179"/>
      <c r="F10" s="166"/>
      <c r="G10" s="166"/>
      <c r="H10" s="166"/>
      <c r="I10" s="166"/>
      <c r="J10" s="166"/>
      <c r="K10" s="166"/>
      <c r="L10" s="166"/>
      <c r="M10" s="166"/>
      <c r="N10" s="166"/>
      <c r="O10" s="166"/>
      <c r="P10" s="166"/>
      <c r="Q10" s="166"/>
      <c r="R10" s="167"/>
      <c r="S10" s="4"/>
      <c r="T10" s="4"/>
      <c r="U10" s="4"/>
      <c r="V10" s="2"/>
      <c r="W10" s="2"/>
      <c r="X10" s="2"/>
      <c r="Y10" s="2"/>
      <c r="Z10" s="2"/>
    </row>
    <row r="11" spans="1:26" ht="14.25" customHeight="1">
      <c r="A11" s="3" t="s">
        <v>156</v>
      </c>
      <c r="B11" s="74"/>
      <c r="C11" s="74"/>
      <c r="D11" s="74"/>
      <c r="E11" s="104"/>
      <c r="F11" s="104"/>
      <c r="G11" s="104"/>
      <c r="H11" s="104"/>
      <c r="I11" s="104"/>
      <c r="J11" s="104"/>
      <c r="K11" s="104"/>
      <c r="L11" s="104"/>
      <c r="M11" s="104"/>
      <c r="N11" s="104"/>
      <c r="O11" s="104"/>
      <c r="P11" s="104"/>
      <c r="Q11" s="104"/>
      <c r="R11" s="104"/>
      <c r="S11" s="4"/>
      <c r="T11" s="4"/>
      <c r="U11" s="4"/>
      <c r="V11" s="2"/>
      <c r="W11" s="2"/>
      <c r="X11" s="2"/>
      <c r="Y11" s="2"/>
      <c r="Z11" s="2"/>
    </row>
    <row r="12" spans="1:26" ht="14.25" customHeight="1">
      <c r="A12" s="3"/>
      <c r="B12" s="74"/>
      <c r="C12" s="74"/>
      <c r="D12" s="74"/>
      <c r="E12" s="104"/>
      <c r="F12" s="104"/>
      <c r="G12" s="104"/>
      <c r="H12" s="104"/>
      <c r="I12" s="104"/>
      <c r="J12" s="104"/>
      <c r="K12" s="104"/>
      <c r="L12" s="104"/>
      <c r="M12" s="104"/>
      <c r="N12" s="104"/>
      <c r="O12" s="104"/>
      <c r="P12" s="104"/>
      <c r="Q12" s="104"/>
      <c r="R12" s="104"/>
      <c r="S12" s="4"/>
      <c r="T12" s="4"/>
      <c r="U12" s="4"/>
      <c r="V12" s="2"/>
      <c r="W12" s="2"/>
      <c r="X12" s="2"/>
      <c r="Y12" s="2"/>
      <c r="Z12" s="2"/>
    </row>
    <row r="13" spans="1:26" ht="14.25" customHeight="1">
      <c r="A13" s="3"/>
      <c r="B13" s="3"/>
      <c r="C13" s="4"/>
      <c r="D13" s="4"/>
      <c r="E13" s="4"/>
      <c r="F13" s="4"/>
      <c r="G13" s="4"/>
      <c r="H13" s="4"/>
      <c r="I13" s="4"/>
      <c r="J13" s="4"/>
      <c r="K13" s="4"/>
      <c r="L13" s="4"/>
      <c r="M13" s="4"/>
      <c r="N13" s="4"/>
      <c r="O13" s="213" t="s">
        <v>175</v>
      </c>
      <c r="P13" s="186"/>
      <c r="Q13" s="186"/>
      <c r="R13" s="187"/>
      <c r="S13" s="5"/>
      <c r="T13" s="5"/>
      <c r="U13" s="5"/>
      <c r="V13" s="2"/>
      <c r="W13" s="2"/>
      <c r="X13" s="2"/>
      <c r="Y13" s="2"/>
      <c r="Z13" s="2"/>
    </row>
    <row r="14" spans="1:26" ht="29.25" customHeight="1">
      <c r="A14" s="4"/>
      <c r="B14" s="4"/>
      <c r="C14" s="4"/>
      <c r="D14" s="4"/>
      <c r="E14" s="4"/>
      <c r="F14" s="4"/>
      <c r="G14" s="4"/>
      <c r="H14" s="4"/>
      <c r="I14" s="4"/>
      <c r="J14" s="4"/>
      <c r="K14" s="4"/>
      <c r="L14" s="4"/>
      <c r="M14" s="4"/>
      <c r="N14" s="4"/>
      <c r="O14" s="188"/>
      <c r="P14" s="189"/>
      <c r="Q14" s="189"/>
      <c r="R14" s="190"/>
      <c r="S14" s="5"/>
      <c r="T14" s="5"/>
      <c r="U14" s="5"/>
      <c r="V14" s="2"/>
      <c r="W14" s="2"/>
      <c r="X14" s="2"/>
      <c r="Y14" s="2"/>
      <c r="Z14" s="2"/>
    </row>
    <row r="15" spans="1:26" ht="14.25" customHeight="1">
      <c r="A15" s="4"/>
      <c r="B15" s="4"/>
      <c r="C15" s="4"/>
      <c r="D15" s="214"/>
      <c r="E15" s="166"/>
      <c r="F15" s="166"/>
      <c r="G15" s="166"/>
      <c r="H15" s="166"/>
      <c r="I15" s="166"/>
      <c r="J15" s="166"/>
      <c r="K15" s="166"/>
      <c r="L15" s="166"/>
      <c r="M15" s="166"/>
      <c r="N15" s="166"/>
      <c r="O15" s="166"/>
      <c r="P15" s="166"/>
      <c r="Q15" s="166"/>
      <c r="R15" s="167"/>
      <c r="S15" s="3"/>
      <c r="T15" s="4"/>
      <c r="U15" s="4"/>
      <c r="V15" s="2"/>
      <c r="W15" s="2"/>
      <c r="X15" s="2"/>
      <c r="Y15" s="2"/>
      <c r="Z15" s="2"/>
    </row>
    <row r="16" spans="1:26" ht="14.25" customHeight="1">
      <c r="A16" s="4"/>
      <c r="B16" s="4"/>
      <c r="C16" s="105"/>
      <c r="D16" s="4"/>
      <c r="E16" s="4"/>
      <c r="F16" s="4"/>
      <c r="G16" s="4"/>
      <c r="H16" s="106"/>
      <c r="I16" s="106"/>
      <c r="J16" s="106"/>
      <c r="K16" s="106"/>
      <c r="L16" s="106"/>
      <c r="M16" s="106"/>
      <c r="N16" s="106"/>
      <c r="O16" s="106"/>
      <c r="P16" s="106"/>
      <c r="Q16" s="106"/>
      <c r="R16" s="106"/>
      <c r="S16" s="106"/>
      <c r="T16" s="106"/>
      <c r="U16" s="106"/>
      <c r="V16" s="2"/>
      <c r="W16" s="2"/>
      <c r="X16" s="2"/>
      <c r="Y16" s="2"/>
      <c r="Z16" s="2"/>
    </row>
    <row r="17" spans="1:26" ht="14.25" customHeight="1">
      <c r="A17" s="4"/>
      <c r="B17" s="4"/>
      <c r="C17" s="107"/>
      <c r="D17" s="107"/>
      <c r="E17" s="107"/>
      <c r="F17" s="107"/>
      <c r="G17" s="107"/>
      <c r="H17" s="107"/>
      <c r="I17" s="107"/>
      <c r="J17" s="107"/>
      <c r="K17" s="107"/>
      <c r="L17" s="107"/>
      <c r="M17" s="107"/>
      <c r="N17" s="107"/>
      <c r="O17" s="107"/>
      <c r="P17" s="107"/>
      <c r="Q17" s="107"/>
      <c r="R17" s="107"/>
      <c r="S17" s="107"/>
      <c r="T17" s="107"/>
      <c r="U17" s="107"/>
      <c r="V17" s="2"/>
      <c r="W17" s="2"/>
      <c r="X17" s="2"/>
      <c r="Y17" s="2"/>
      <c r="Z17" s="2"/>
    </row>
    <row r="18" spans="1:26" ht="14.25" customHeight="1">
      <c r="A18" s="4"/>
      <c r="B18" s="4"/>
      <c r="C18" s="3"/>
      <c r="D18" s="192" t="s">
        <v>176</v>
      </c>
      <c r="E18" s="186"/>
      <c r="F18" s="186"/>
      <c r="G18" s="186"/>
      <c r="H18" s="186"/>
      <c r="I18" s="186"/>
      <c r="J18" s="186"/>
      <c r="K18" s="186"/>
      <c r="L18" s="186"/>
      <c r="M18" s="186"/>
      <c r="N18" s="186"/>
      <c r="O18" s="186"/>
      <c r="P18" s="186"/>
      <c r="Q18" s="186"/>
      <c r="R18" s="187"/>
      <c r="S18" s="3"/>
      <c r="T18" s="4"/>
      <c r="U18" s="4"/>
      <c r="V18" s="2"/>
      <c r="W18" s="2"/>
      <c r="X18" s="2"/>
      <c r="Y18" s="2"/>
      <c r="Z18" s="2"/>
    </row>
    <row r="19" spans="1:26" ht="14.25" customHeight="1">
      <c r="A19" s="4"/>
      <c r="B19" s="4"/>
      <c r="C19" s="48"/>
      <c r="D19" s="188"/>
      <c r="E19" s="189"/>
      <c r="F19" s="189"/>
      <c r="G19" s="189"/>
      <c r="H19" s="189"/>
      <c r="I19" s="189"/>
      <c r="J19" s="189"/>
      <c r="K19" s="189"/>
      <c r="L19" s="189"/>
      <c r="M19" s="189"/>
      <c r="N19" s="189"/>
      <c r="O19" s="189"/>
      <c r="P19" s="189"/>
      <c r="Q19" s="189"/>
      <c r="R19" s="190"/>
      <c r="S19" s="3"/>
      <c r="T19" s="49"/>
      <c r="U19" s="49"/>
      <c r="V19" s="2"/>
      <c r="W19" s="2"/>
      <c r="X19" s="2"/>
      <c r="Y19" s="2"/>
      <c r="Z19" s="2"/>
    </row>
    <row r="20" spans="1:26" ht="14.25" customHeight="1">
      <c r="A20" s="4"/>
      <c r="B20" s="4"/>
      <c r="C20" s="74"/>
      <c r="D20" s="109"/>
      <c r="E20" s="193" t="s">
        <v>143</v>
      </c>
      <c r="F20" s="166"/>
      <c r="G20" s="166"/>
      <c r="H20" s="166"/>
      <c r="I20" s="166"/>
      <c r="J20" s="166"/>
      <c r="K20" s="166"/>
      <c r="L20" s="166"/>
      <c r="M20" s="166"/>
      <c r="N20" s="166"/>
      <c r="O20" s="166"/>
      <c r="P20" s="167"/>
      <c r="Q20" s="123"/>
      <c r="R20" s="124"/>
      <c r="S20" s="124"/>
      <c r="T20" s="49"/>
      <c r="U20" s="49"/>
      <c r="V20" s="2"/>
      <c r="W20" s="2"/>
      <c r="X20" s="2"/>
      <c r="Y20" s="2"/>
      <c r="Z20" s="2"/>
    </row>
    <row r="21" spans="1:26" ht="14.25" customHeight="1">
      <c r="A21" s="4"/>
      <c r="B21" s="4"/>
      <c r="C21" s="74"/>
      <c r="D21" s="109"/>
      <c r="E21" s="215" t="s">
        <v>177</v>
      </c>
      <c r="F21" s="182"/>
      <c r="G21" s="215" t="s">
        <v>178</v>
      </c>
      <c r="H21" s="182"/>
      <c r="I21" s="215" t="s">
        <v>179</v>
      </c>
      <c r="J21" s="182"/>
      <c r="K21" s="215" t="s">
        <v>180</v>
      </c>
      <c r="L21" s="182"/>
      <c r="M21" s="215" t="s">
        <v>181</v>
      </c>
      <c r="N21" s="182"/>
      <c r="O21" s="215" t="s">
        <v>182</v>
      </c>
      <c r="P21" s="182"/>
      <c r="Q21" s="49"/>
      <c r="R21" s="49"/>
      <c r="S21" s="49"/>
      <c r="T21" s="49"/>
      <c r="U21" s="49"/>
      <c r="V21" s="2"/>
      <c r="W21" s="2"/>
      <c r="X21" s="2"/>
      <c r="Y21" s="2"/>
      <c r="Z21" s="2"/>
    </row>
    <row r="22" spans="1:26" ht="72" customHeight="1">
      <c r="A22" s="4"/>
      <c r="B22" s="4"/>
      <c r="C22" s="111"/>
      <c r="D22" s="125" t="s">
        <v>168</v>
      </c>
      <c r="E22" s="215" t="s">
        <v>183</v>
      </c>
      <c r="F22" s="182"/>
      <c r="G22" s="215" t="s">
        <v>184</v>
      </c>
      <c r="H22" s="182"/>
      <c r="I22" s="215" t="s">
        <v>185</v>
      </c>
      <c r="J22" s="182"/>
      <c r="K22" s="215" t="s">
        <v>186</v>
      </c>
      <c r="L22" s="182"/>
      <c r="M22" s="215" t="s">
        <v>187</v>
      </c>
      <c r="N22" s="182"/>
      <c r="O22" s="215" t="s">
        <v>188</v>
      </c>
      <c r="P22" s="182"/>
      <c r="Q22" s="183" t="s">
        <v>189</v>
      </c>
      <c r="R22" s="182"/>
      <c r="S22" s="49"/>
      <c r="T22" s="49"/>
      <c r="U22" s="49"/>
      <c r="V22" s="2"/>
      <c r="W22" s="2"/>
      <c r="X22" s="2"/>
      <c r="Y22" s="2"/>
      <c r="Z22" s="2"/>
    </row>
    <row r="23" spans="1:26" ht="14.25" customHeight="1">
      <c r="A23" s="4"/>
      <c r="B23" s="4"/>
      <c r="C23" s="115">
        <v>45505</v>
      </c>
      <c r="D23" s="125">
        <v>1</v>
      </c>
      <c r="E23" s="208"/>
      <c r="F23" s="182"/>
      <c r="G23" s="181"/>
      <c r="H23" s="182"/>
      <c r="I23" s="181"/>
      <c r="J23" s="182"/>
      <c r="K23" s="181"/>
      <c r="L23" s="182"/>
      <c r="M23" s="181"/>
      <c r="N23" s="182"/>
      <c r="O23" s="181"/>
      <c r="P23" s="182"/>
      <c r="Q23" s="181">
        <f t="shared" ref="Q23:Q454" si="0">E23+G23+I23+K23+M23+O23</f>
        <v>0</v>
      </c>
      <c r="R23" s="182"/>
      <c r="S23" s="49"/>
      <c r="T23" s="49"/>
      <c r="U23" s="49"/>
      <c r="V23" s="2"/>
      <c r="W23" s="126" t="s">
        <v>3</v>
      </c>
      <c r="X23" s="2"/>
      <c r="Y23" s="2"/>
      <c r="Z23" s="2"/>
    </row>
    <row r="24" spans="1:26" ht="14.25" customHeight="1">
      <c r="A24" s="4"/>
      <c r="B24" s="4"/>
      <c r="C24" s="115">
        <v>45536</v>
      </c>
      <c r="D24" s="125">
        <v>2</v>
      </c>
      <c r="E24" s="208">
        <f t="shared" ref="E24:E454" si="1">E23</f>
        <v>0</v>
      </c>
      <c r="F24" s="182"/>
      <c r="G24" s="208">
        <f t="shared" ref="G24:G454" si="2">G23</f>
        <v>0</v>
      </c>
      <c r="H24" s="182"/>
      <c r="I24" s="208">
        <f t="shared" ref="I24:I454" si="3">I23</f>
        <v>0</v>
      </c>
      <c r="J24" s="182"/>
      <c r="K24" s="208">
        <f t="shared" ref="K24:K454" si="4">K23</f>
        <v>0</v>
      </c>
      <c r="L24" s="182"/>
      <c r="M24" s="208">
        <f t="shared" ref="M24:M454" si="5">M23</f>
        <v>0</v>
      </c>
      <c r="N24" s="182"/>
      <c r="O24" s="208">
        <f t="shared" ref="O24:O454" si="6">O23</f>
        <v>0</v>
      </c>
      <c r="P24" s="182"/>
      <c r="Q24" s="181">
        <f t="shared" si="0"/>
        <v>0</v>
      </c>
      <c r="R24" s="182"/>
      <c r="S24" s="49"/>
      <c r="T24" s="49"/>
      <c r="U24" s="49"/>
      <c r="V24" s="2"/>
      <c r="W24" s="2"/>
      <c r="X24" s="2"/>
      <c r="Y24" s="2"/>
      <c r="Z24" s="2"/>
    </row>
    <row r="25" spans="1:26" ht="14.25" customHeight="1">
      <c r="A25" s="4"/>
      <c r="B25" s="4"/>
      <c r="C25" s="115">
        <v>45566</v>
      </c>
      <c r="D25" s="125">
        <v>3</v>
      </c>
      <c r="E25" s="208">
        <f t="shared" si="1"/>
        <v>0</v>
      </c>
      <c r="F25" s="182"/>
      <c r="G25" s="181">
        <f t="shared" si="2"/>
        <v>0</v>
      </c>
      <c r="H25" s="182"/>
      <c r="I25" s="181">
        <f t="shared" si="3"/>
        <v>0</v>
      </c>
      <c r="J25" s="182"/>
      <c r="K25" s="181">
        <f t="shared" si="4"/>
        <v>0</v>
      </c>
      <c r="L25" s="182"/>
      <c r="M25" s="181">
        <f t="shared" si="5"/>
        <v>0</v>
      </c>
      <c r="N25" s="182"/>
      <c r="O25" s="181">
        <f t="shared" si="6"/>
        <v>0</v>
      </c>
      <c r="P25" s="182"/>
      <c r="Q25" s="181">
        <f t="shared" si="0"/>
        <v>0</v>
      </c>
      <c r="R25" s="182"/>
      <c r="S25" s="49"/>
      <c r="T25" s="49"/>
      <c r="U25" s="49"/>
      <c r="V25" s="2"/>
      <c r="W25" s="2"/>
      <c r="X25" s="2"/>
      <c r="Y25" s="2"/>
      <c r="Z25" s="2"/>
    </row>
    <row r="26" spans="1:26" ht="14.25" customHeight="1">
      <c r="A26" s="4"/>
      <c r="B26" s="4"/>
      <c r="C26" s="115">
        <v>45597</v>
      </c>
      <c r="D26" s="125">
        <v>4</v>
      </c>
      <c r="E26" s="208">
        <f t="shared" si="1"/>
        <v>0</v>
      </c>
      <c r="F26" s="182"/>
      <c r="G26" s="181">
        <f t="shared" si="2"/>
        <v>0</v>
      </c>
      <c r="H26" s="182"/>
      <c r="I26" s="181">
        <f t="shared" si="3"/>
        <v>0</v>
      </c>
      <c r="J26" s="182"/>
      <c r="K26" s="181">
        <f t="shared" si="4"/>
        <v>0</v>
      </c>
      <c r="L26" s="182"/>
      <c r="M26" s="181">
        <f t="shared" si="5"/>
        <v>0</v>
      </c>
      <c r="N26" s="182"/>
      <c r="O26" s="181">
        <f t="shared" si="6"/>
        <v>0</v>
      </c>
      <c r="P26" s="182"/>
      <c r="Q26" s="181">
        <f t="shared" si="0"/>
        <v>0</v>
      </c>
      <c r="R26" s="182"/>
      <c r="S26" s="49"/>
      <c r="T26" s="49"/>
      <c r="U26" s="49"/>
      <c r="V26" s="2"/>
      <c r="W26" s="2"/>
      <c r="X26" s="2"/>
      <c r="Y26" s="2"/>
      <c r="Z26" s="2"/>
    </row>
    <row r="27" spans="1:26" ht="14.25" customHeight="1">
      <c r="A27" s="4"/>
      <c r="B27" s="4"/>
      <c r="C27" s="115">
        <v>45627</v>
      </c>
      <c r="D27" s="125">
        <v>5</v>
      </c>
      <c r="E27" s="208">
        <f t="shared" si="1"/>
        <v>0</v>
      </c>
      <c r="F27" s="182"/>
      <c r="G27" s="181">
        <f t="shared" si="2"/>
        <v>0</v>
      </c>
      <c r="H27" s="182"/>
      <c r="I27" s="181">
        <f t="shared" si="3"/>
        <v>0</v>
      </c>
      <c r="J27" s="182"/>
      <c r="K27" s="181">
        <f t="shared" si="4"/>
        <v>0</v>
      </c>
      <c r="L27" s="182"/>
      <c r="M27" s="181">
        <f t="shared" si="5"/>
        <v>0</v>
      </c>
      <c r="N27" s="182"/>
      <c r="O27" s="181">
        <f t="shared" si="6"/>
        <v>0</v>
      </c>
      <c r="P27" s="182"/>
      <c r="Q27" s="181">
        <f t="shared" si="0"/>
        <v>0</v>
      </c>
      <c r="R27" s="182"/>
      <c r="S27" s="49"/>
      <c r="T27" s="49"/>
      <c r="U27" s="49"/>
      <c r="V27" s="2"/>
      <c r="W27" s="2"/>
      <c r="X27" s="2"/>
      <c r="Y27" s="2"/>
      <c r="Z27" s="2"/>
    </row>
    <row r="28" spans="1:26" ht="14.25" customHeight="1">
      <c r="A28" s="4"/>
      <c r="B28" s="4"/>
      <c r="C28" s="115">
        <v>45658</v>
      </c>
      <c r="D28" s="125">
        <v>6</v>
      </c>
      <c r="E28" s="208">
        <f t="shared" si="1"/>
        <v>0</v>
      </c>
      <c r="F28" s="182"/>
      <c r="G28" s="181">
        <f t="shared" si="2"/>
        <v>0</v>
      </c>
      <c r="H28" s="182"/>
      <c r="I28" s="181">
        <f t="shared" si="3"/>
        <v>0</v>
      </c>
      <c r="J28" s="182"/>
      <c r="K28" s="181">
        <f t="shared" si="4"/>
        <v>0</v>
      </c>
      <c r="L28" s="182"/>
      <c r="M28" s="181">
        <f t="shared" si="5"/>
        <v>0</v>
      </c>
      <c r="N28" s="182"/>
      <c r="O28" s="181">
        <f t="shared" si="6"/>
        <v>0</v>
      </c>
      <c r="P28" s="182"/>
      <c r="Q28" s="181">
        <f t="shared" si="0"/>
        <v>0</v>
      </c>
      <c r="R28" s="182"/>
      <c r="S28" s="49"/>
      <c r="T28" s="49"/>
      <c r="U28" s="49"/>
      <c r="V28" s="2"/>
      <c r="W28" s="2"/>
      <c r="X28" s="2"/>
      <c r="Y28" s="2"/>
      <c r="Z28" s="2"/>
    </row>
    <row r="29" spans="1:26" ht="14.25" customHeight="1">
      <c r="A29" s="4"/>
      <c r="B29" s="4"/>
      <c r="C29" s="115">
        <v>45689</v>
      </c>
      <c r="D29" s="125">
        <v>7</v>
      </c>
      <c r="E29" s="208">
        <f t="shared" si="1"/>
        <v>0</v>
      </c>
      <c r="F29" s="182"/>
      <c r="G29" s="181">
        <f t="shared" si="2"/>
        <v>0</v>
      </c>
      <c r="H29" s="182"/>
      <c r="I29" s="181">
        <f t="shared" si="3"/>
        <v>0</v>
      </c>
      <c r="J29" s="182"/>
      <c r="K29" s="181">
        <f t="shared" si="4"/>
        <v>0</v>
      </c>
      <c r="L29" s="182"/>
      <c r="M29" s="181">
        <f t="shared" si="5"/>
        <v>0</v>
      </c>
      <c r="N29" s="182"/>
      <c r="O29" s="181">
        <f t="shared" si="6"/>
        <v>0</v>
      </c>
      <c r="P29" s="182"/>
      <c r="Q29" s="181">
        <f t="shared" si="0"/>
        <v>0</v>
      </c>
      <c r="R29" s="182"/>
      <c r="S29" s="49"/>
      <c r="T29" s="49"/>
      <c r="U29" s="49"/>
      <c r="V29" s="2"/>
      <c r="W29" s="2"/>
      <c r="X29" s="2"/>
      <c r="Y29" s="2"/>
      <c r="Z29" s="2"/>
    </row>
    <row r="30" spans="1:26" ht="14.25" customHeight="1">
      <c r="A30" s="4"/>
      <c r="B30" s="4"/>
      <c r="C30" s="115">
        <v>45717</v>
      </c>
      <c r="D30" s="125">
        <v>8</v>
      </c>
      <c r="E30" s="208">
        <f t="shared" si="1"/>
        <v>0</v>
      </c>
      <c r="F30" s="182"/>
      <c r="G30" s="181">
        <f t="shared" si="2"/>
        <v>0</v>
      </c>
      <c r="H30" s="182"/>
      <c r="I30" s="181">
        <f t="shared" si="3"/>
        <v>0</v>
      </c>
      <c r="J30" s="182"/>
      <c r="K30" s="181">
        <f t="shared" si="4"/>
        <v>0</v>
      </c>
      <c r="L30" s="182"/>
      <c r="M30" s="181">
        <f t="shared" si="5"/>
        <v>0</v>
      </c>
      <c r="N30" s="182"/>
      <c r="O30" s="181">
        <f t="shared" si="6"/>
        <v>0</v>
      </c>
      <c r="P30" s="182"/>
      <c r="Q30" s="181">
        <f t="shared" si="0"/>
        <v>0</v>
      </c>
      <c r="R30" s="182"/>
      <c r="S30" s="49"/>
      <c r="T30" s="49"/>
      <c r="U30" s="49"/>
      <c r="V30" s="2"/>
      <c r="W30" s="2"/>
      <c r="X30" s="2"/>
      <c r="Y30" s="2"/>
      <c r="Z30" s="2"/>
    </row>
    <row r="31" spans="1:26" ht="14.25" customHeight="1">
      <c r="A31" s="4"/>
      <c r="B31" s="4"/>
      <c r="C31" s="115">
        <v>45748</v>
      </c>
      <c r="D31" s="125">
        <v>9</v>
      </c>
      <c r="E31" s="208">
        <f t="shared" si="1"/>
        <v>0</v>
      </c>
      <c r="F31" s="182"/>
      <c r="G31" s="181">
        <f t="shared" si="2"/>
        <v>0</v>
      </c>
      <c r="H31" s="182"/>
      <c r="I31" s="181">
        <f t="shared" si="3"/>
        <v>0</v>
      </c>
      <c r="J31" s="182"/>
      <c r="K31" s="181">
        <f t="shared" si="4"/>
        <v>0</v>
      </c>
      <c r="L31" s="182"/>
      <c r="M31" s="181">
        <f t="shared" si="5"/>
        <v>0</v>
      </c>
      <c r="N31" s="182"/>
      <c r="O31" s="181">
        <f t="shared" si="6"/>
        <v>0</v>
      </c>
      <c r="P31" s="182"/>
      <c r="Q31" s="181">
        <f t="shared" si="0"/>
        <v>0</v>
      </c>
      <c r="R31" s="182"/>
      <c r="S31" s="49"/>
      <c r="T31" s="49"/>
      <c r="U31" s="49"/>
      <c r="V31" s="2"/>
      <c r="W31" s="2"/>
      <c r="X31" s="2"/>
      <c r="Y31" s="2"/>
      <c r="Z31" s="2"/>
    </row>
    <row r="32" spans="1:26" ht="14.25" customHeight="1">
      <c r="A32" s="4"/>
      <c r="B32" s="4"/>
      <c r="C32" s="115">
        <v>45778</v>
      </c>
      <c r="D32" s="125">
        <v>10</v>
      </c>
      <c r="E32" s="208">
        <f t="shared" si="1"/>
        <v>0</v>
      </c>
      <c r="F32" s="182"/>
      <c r="G32" s="181">
        <f t="shared" si="2"/>
        <v>0</v>
      </c>
      <c r="H32" s="182"/>
      <c r="I32" s="181">
        <f t="shared" si="3"/>
        <v>0</v>
      </c>
      <c r="J32" s="182"/>
      <c r="K32" s="181">
        <f t="shared" si="4"/>
        <v>0</v>
      </c>
      <c r="L32" s="182"/>
      <c r="M32" s="181">
        <f t="shared" si="5"/>
        <v>0</v>
      </c>
      <c r="N32" s="182"/>
      <c r="O32" s="181">
        <f t="shared" si="6"/>
        <v>0</v>
      </c>
      <c r="P32" s="182"/>
      <c r="Q32" s="181">
        <f t="shared" si="0"/>
        <v>0</v>
      </c>
      <c r="R32" s="182"/>
      <c r="S32" s="49"/>
      <c r="T32" s="49"/>
      <c r="U32" s="49"/>
      <c r="V32" s="2"/>
      <c r="W32" s="2"/>
      <c r="X32" s="2"/>
      <c r="Y32" s="2"/>
      <c r="Z32" s="2"/>
    </row>
    <row r="33" spans="1:26" ht="14.25" customHeight="1">
      <c r="A33" s="4"/>
      <c r="B33" s="4"/>
      <c r="C33" s="115">
        <v>45809</v>
      </c>
      <c r="D33" s="125">
        <v>11</v>
      </c>
      <c r="E33" s="208">
        <f t="shared" si="1"/>
        <v>0</v>
      </c>
      <c r="F33" s="182"/>
      <c r="G33" s="181">
        <f t="shared" si="2"/>
        <v>0</v>
      </c>
      <c r="H33" s="182"/>
      <c r="I33" s="181">
        <f t="shared" si="3"/>
        <v>0</v>
      </c>
      <c r="J33" s="182"/>
      <c r="K33" s="181">
        <f t="shared" si="4"/>
        <v>0</v>
      </c>
      <c r="L33" s="182"/>
      <c r="M33" s="181">
        <f t="shared" si="5"/>
        <v>0</v>
      </c>
      <c r="N33" s="182"/>
      <c r="O33" s="181">
        <f t="shared" si="6"/>
        <v>0</v>
      </c>
      <c r="P33" s="182"/>
      <c r="Q33" s="181">
        <f t="shared" si="0"/>
        <v>0</v>
      </c>
      <c r="R33" s="182"/>
      <c r="S33" s="49"/>
      <c r="T33" s="49"/>
      <c r="U33" s="49"/>
      <c r="V33" s="2"/>
      <c r="W33" s="2"/>
      <c r="X33" s="2"/>
      <c r="Y33" s="2"/>
      <c r="Z33" s="2"/>
    </row>
    <row r="34" spans="1:26" ht="14.25" customHeight="1">
      <c r="A34" s="4"/>
      <c r="B34" s="4"/>
      <c r="C34" s="115">
        <v>45839</v>
      </c>
      <c r="D34" s="125">
        <v>12</v>
      </c>
      <c r="E34" s="208">
        <f t="shared" si="1"/>
        <v>0</v>
      </c>
      <c r="F34" s="182"/>
      <c r="G34" s="181">
        <f t="shared" si="2"/>
        <v>0</v>
      </c>
      <c r="H34" s="182"/>
      <c r="I34" s="181">
        <f t="shared" si="3"/>
        <v>0</v>
      </c>
      <c r="J34" s="182"/>
      <c r="K34" s="181">
        <f t="shared" si="4"/>
        <v>0</v>
      </c>
      <c r="L34" s="182"/>
      <c r="M34" s="181">
        <f t="shared" si="5"/>
        <v>0</v>
      </c>
      <c r="N34" s="182"/>
      <c r="O34" s="181">
        <f t="shared" si="6"/>
        <v>0</v>
      </c>
      <c r="P34" s="182"/>
      <c r="Q34" s="181">
        <f t="shared" si="0"/>
        <v>0</v>
      </c>
      <c r="R34" s="182"/>
      <c r="S34" s="49"/>
      <c r="T34" s="49"/>
      <c r="U34" s="49"/>
      <c r="V34" s="2"/>
      <c r="W34" s="2"/>
      <c r="X34" s="2"/>
      <c r="Y34" s="2"/>
      <c r="Z34" s="2"/>
    </row>
    <row r="35" spans="1:26" ht="14.25" customHeight="1">
      <c r="A35" s="4"/>
      <c r="B35" s="4"/>
      <c r="C35" s="115">
        <v>45870</v>
      </c>
      <c r="D35" s="125">
        <v>13</v>
      </c>
      <c r="E35" s="208">
        <f t="shared" si="1"/>
        <v>0</v>
      </c>
      <c r="F35" s="182"/>
      <c r="G35" s="181">
        <f t="shared" si="2"/>
        <v>0</v>
      </c>
      <c r="H35" s="182"/>
      <c r="I35" s="181">
        <f t="shared" si="3"/>
        <v>0</v>
      </c>
      <c r="J35" s="182"/>
      <c r="K35" s="181">
        <f t="shared" si="4"/>
        <v>0</v>
      </c>
      <c r="L35" s="182"/>
      <c r="M35" s="181">
        <f t="shared" si="5"/>
        <v>0</v>
      </c>
      <c r="N35" s="182"/>
      <c r="O35" s="181">
        <f t="shared" si="6"/>
        <v>0</v>
      </c>
      <c r="P35" s="182"/>
      <c r="Q35" s="181">
        <f t="shared" si="0"/>
        <v>0</v>
      </c>
      <c r="R35" s="182"/>
      <c r="S35" s="49"/>
      <c r="T35" s="49"/>
      <c r="U35" s="49"/>
      <c r="V35" s="2"/>
      <c r="W35" s="2"/>
      <c r="X35" s="2"/>
      <c r="Y35" s="2"/>
      <c r="Z35" s="2"/>
    </row>
    <row r="36" spans="1:26" ht="14.25" customHeight="1">
      <c r="A36" s="4"/>
      <c r="B36" s="4"/>
      <c r="C36" s="115">
        <v>45901</v>
      </c>
      <c r="D36" s="125">
        <v>14</v>
      </c>
      <c r="E36" s="208">
        <f t="shared" si="1"/>
        <v>0</v>
      </c>
      <c r="F36" s="182"/>
      <c r="G36" s="181">
        <f t="shared" si="2"/>
        <v>0</v>
      </c>
      <c r="H36" s="182"/>
      <c r="I36" s="181">
        <f t="shared" si="3"/>
        <v>0</v>
      </c>
      <c r="J36" s="182"/>
      <c r="K36" s="181">
        <f t="shared" si="4"/>
        <v>0</v>
      </c>
      <c r="L36" s="182"/>
      <c r="M36" s="181">
        <f t="shared" si="5"/>
        <v>0</v>
      </c>
      <c r="N36" s="182"/>
      <c r="O36" s="181">
        <f t="shared" si="6"/>
        <v>0</v>
      </c>
      <c r="P36" s="182"/>
      <c r="Q36" s="181">
        <f t="shared" si="0"/>
        <v>0</v>
      </c>
      <c r="R36" s="182"/>
      <c r="S36" s="49"/>
      <c r="T36" s="49"/>
      <c r="U36" s="49"/>
      <c r="V36" s="2"/>
      <c r="W36" s="2"/>
      <c r="X36" s="2"/>
      <c r="Y36" s="2"/>
      <c r="Z36" s="2"/>
    </row>
    <row r="37" spans="1:26" ht="14.25" customHeight="1">
      <c r="A37" s="4"/>
      <c r="B37" s="4"/>
      <c r="C37" s="115">
        <v>45931</v>
      </c>
      <c r="D37" s="125">
        <v>15</v>
      </c>
      <c r="E37" s="208">
        <f t="shared" si="1"/>
        <v>0</v>
      </c>
      <c r="F37" s="182"/>
      <c r="G37" s="181">
        <f t="shared" si="2"/>
        <v>0</v>
      </c>
      <c r="H37" s="182"/>
      <c r="I37" s="181">
        <f t="shared" si="3"/>
        <v>0</v>
      </c>
      <c r="J37" s="182"/>
      <c r="K37" s="181">
        <f t="shared" si="4"/>
        <v>0</v>
      </c>
      <c r="L37" s="182"/>
      <c r="M37" s="181">
        <f t="shared" si="5"/>
        <v>0</v>
      </c>
      <c r="N37" s="182"/>
      <c r="O37" s="181">
        <f t="shared" si="6"/>
        <v>0</v>
      </c>
      <c r="P37" s="182"/>
      <c r="Q37" s="181">
        <f t="shared" si="0"/>
        <v>0</v>
      </c>
      <c r="R37" s="182"/>
      <c r="S37" s="49"/>
      <c r="T37" s="49"/>
      <c r="U37" s="49"/>
      <c r="V37" s="2"/>
      <c r="W37" s="2"/>
      <c r="X37" s="2"/>
      <c r="Y37" s="2"/>
      <c r="Z37" s="2"/>
    </row>
    <row r="38" spans="1:26" ht="14.25" customHeight="1">
      <c r="A38" s="4"/>
      <c r="B38" s="4"/>
      <c r="C38" s="115">
        <v>45962</v>
      </c>
      <c r="D38" s="125">
        <v>16</v>
      </c>
      <c r="E38" s="208">
        <f t="shared" si="1"/>
        <v>0</v>
      </c>
      <c r="F38" s="182"/>
      <c r="G38" s="181">
        <f t="shared" si="2"/>
        <v>0</v>
      </c>
      <c r="H38" s="182"/>
      <c r="I38" s="181">
        <f t="shared" si="3"/>
        <v>0</v>
      </c>
      <c r="J38" s="182"/>
      <c r="K38" s="181">
        <f t="shared" si="4"/>
        <v>0</v>
      </c>
      <c r="L38" s="182"/>
      <c r="M38" s="181">
        <f t="shared" si="5"/>
        <v>0</v>
      </c>
      <c r="N38" s="182"/>
      <c r="O38" s="181">
        <f t="shared" si="6"/>
        <v>0</v>
      </c>
      <c r="P38" s="182"/>
      <c r="Q38" s="181">
        <f t="shared" si="0"/>
        <v>0</v>
      </c>
      <c r="R38" s="182"/>
      <c r="S38" s="49"/>
      <c r="T38" s="49"/>
      <c r="U38" s="49"/>
      <c r="V38" s="2"/>
      <c r="W38" s="2"/>
      <c r="X38" s="2"/>
      <c r="Y38" s="2"/>
      <c r="Z38" s="2"/>
    </row>
    <row r="39" spans="1:26" ht="14.25" customHeight="1">
      <c r="A39" s="4"/>
      <c r="B39" s="4"/>
      <c r="C39" s="115">
        <v>45992</v>
      </c>
      <c r="D39" s="125">
        <v>17</v>
      </c>
      <c r="E39" s="208">
        <f t="shared" si="1"/>
        <v>0</v>
      </c>
      <c r="F39" s="182"/>
      <c r="G39" s="181">
        <f t="shared" si="2"/>
        <v>0</v>
      </c>
      <c r="H39" s="182"/>
      <c r="I39" s="181">
        <f t="shared" si="3"/>
        <v>0</v>
      </c>
      <c r="J39" s="182"/>
      <c r="K39" s="181">
        <f t="shared" si="4"/>
        <v>0</v>
      </c>
      <c r="L39" s="182"/>
      <c r="M39" s="181">
        <f t="shared" si="5"/>
        <v>0</v>
      </c>
      <c r="N39" s="182"/>
      <c r="O39" s="181">
        <f t="shared" si="6"/>
        <v>0</v>
      </c>
      <c r="P39" s="182"/>
      <c r="Q39" s="181">
        <f t="shared" si="0"/>
        <v>0</v>
      </c>
      <c r="R39" s="182"/>
      <c r="S39" s="49"/>
      <c r="T39" s="49"/>
      <c r="U39" s="49"/>
      <c r="V39" s="2"/>
      <c r="W39" s="2"/>
      <c r="X39" s="2"/>
      <c r="Y39" s="2"/>
      <c r="Z39" s="2"/>
    </row>
    <row r="40" spans="1:26" ht="14.25" customHeight="1">
      <c r="A40" s="4"/>
      <c r="B40" s="4"/>
      <c r="C40" s="115">
        <v>46023</v>
      </c>
      <c r="D40" s="125">
        <v>18</v>
      </c>
      <c r="E40" s="208">
        <f t="shared" si="1"/>
        <v>0</v>
      </c>
      <c r="F40" s="182"/>
      <c r="G40" s="181">
        <f t="shared" si="2"/>
        <v>0</v>
      </c>
      <c r="H40" s="182"/>
      <c r="I40" s="181">
        <f t="shared" si="3"/>
        <v>0</v>
      </c>
      <c r="J40" s="182"/>
      <c r="K40" s="181">
        <f t="shared" si="4"/>
        <v>0</v>
      </c>
      <c r="L40" s="182"/>
      <c r="M40" s="181">
        <f t="shared" si="5"/>
        <v>0</v>
      </c>
      <c r="N40" s="182"/>
      <c r="O40" s="181">
        <f t="shared" si="6"/>
        <v>0</v>
      </c>
      <c r="P40" s="182"/>
      <c r="Q40" s="181">
        <f t="shared" si="0"/>
        <v>0</v>
      </c>
      <c r="R40" s="182"/>
      <c r="S40" s="49"/>
      <c r="T40" s="49"/>
      <c r="U40" s="49"/>
      <c r="V40" s="2"/>
      <c r="W40" s="2"/>
      <c r="X40" s="2"/>
      <c r="Y40" s="2"/>
      <c r="Z40" s="2"/>
    </row>
    <row r="41" spans="1:26" ht="14.25" customHeight="1">
      <c r="A41" s="4"/>
      <c r="B41" s="4"/>
      <c r="C41" s="115">
        <v>46054</v>
      </c>
      <c r="D41" s="125">
        <v>19</v>
      </c>
      <c r="E41" s="208">
        <f t="shared" si="1"/>
        <v>0</v>
      </c>
      <c r="F41" s="182"/>
      <c r="G41" s="181">
        <f t="shared" si="2"/>
        <v>0</v>
      </c>
      <c r="H41" s="182"/>
      <c r="I41" s="181">
        <f t="shared" si="3"/>
        <v>0</v>
      </c>
      <c r="J41" s="182"/>
      <c r="K41" s="181">
        <f t="shared" si="4"/>
        <v>0</v>
      </c>
      <c r="L41" s="182"/>
      <c r="M41" s="181">
        <f t="shared" si="5"/>
        <v>0</v>
      </c>
      <c r="N41" s="182"/>
      <c r="O41" s="181">
        <f t="shared" si="6"/>
        <v>0</v>
      </c>
      <c r="P41" s="182"/>
      <c r="Q41" s="181">
        <f t="shared" si="0"/>
        <v>0</v>
      </c>
      <c r="R41" s="182"/>
      <c r="S41" s="49"/>
      <c r="T41" s="49"/>
      <c r="U41" s="49"/>
      <c r="V41" s="2"/>
      <c r="W41" s="2"/>
      <c r="X41" s="2"/>
      <c r="Y41" s="2"/>
      <c r="Z41" s="2"/>
    </row>
    <row r="42" spans="1:26" ht="14.25" customHeight="1">
      <c r="A42" s="4"/>
      <c r="B42" s="4"/>
      <c r="C42" s="115">
        <v>46082</v>
      </c>
      <c r="D42" s="125">
        <v>20</v>
      </c>
      <c r="E42" s="208">
        <f t="shared" si="1"/>
        <v>0</v>
      </c>
      <c r="F42" s="182"/>
      <c r="G42" s="181">
        <f t="shared" si="2"/>
        <v>0</v>
      </c>
      <c r="H42" s="182"/>
      <c r="I42" s="181">
        <f t="shared" si="3"/>
        <v>0</v>
      </c>
      <c r="J42" s="182"/>
      <c r="K42" s="181">
        <f t="shared" si="4"/>
        <v>0</v>
      </c>
      <c r="L42" s="182"/>
      <c r="M42" s="181">
        <f t="shared" si="5"/>
        <v>0</v>
      </c>
      <c r="N42" s="182"/>
      <c r="O42" s="181">
        <f t="shared" si="6"/>
        <v>0</v>
      </c>
      <c r="P42" s="182"/>
      <c r="Q42" s="181">
        <f t="shared" si="0"/>
        <v>0</v>
      </c>
      <c r="R42" s="182"/>
      <c r="S42" s="49"/>
      <c r="T42" s="49"/>
      <c r="U42" s="49"/>
      <c r="V42" s="2"/>
      <c r="W42" s="2"/>
      <c r="X42" s="2"/>
      <c r="Y42" s="2"/>
      <c r="Z42" s="2"/>
    </row>
    <row r="43" spans="1:26" ht="14.25" customHeight="1">
      <c r="A43" s="4"/>
      <c r="B43" s="4"/>
      <c r="C43" s="115">
        <v>46113</v>
      </c>
      <c r="D43" s="125">
        <v>21</v>
      </c>
      <c r="E43" s="208">
        <f t="shared" si="1"/>
        <v>0</v>
      </c>
      <c r="F43" s="182"/>
      <c r="G43" s="181">
        <f t="shared" si="2"/>
        <v>0</v>
      </c>
      <c r="H43" s="182"/>
      <c r="I43" s="181">
        <f t="shared" si="3"/>
        <v>0</v>
      </c>
      <c r="J43" s="182"/>
      <c r="K43" s="181">
        <f t="shared" si="4"/>
        <v>0</v>
      </c>
      <c r="L43" s="182"/>
      <c r="M43" s="181">
        <f t="shared" si="5"/>
        <v>0</v>
      </c>
      <c r="N43" s="182"/>
      <c r="O43" s="181">
        <f t="shared" si="6"/>
        <v>0</v>
      </c>
      <c r="P43" s="182"/>
      <c r="Q43" s="181">
        <f t="shared" si="0"/>
        <v>0</v>
      </c>
      <c r="R43" s="182"/>
      <c r="S43" s="49"/>
      <c r="T43" s="49"/>
      <c r="U43" s="49"/>
      <c r="V43" s="2"/>
      <c r="W43" s="2"/>
      <c r="X43" s="2"/>
      <c r="Y43" s="2"/>
      <c r="Z43" s="2"/>
    </row>
    <row r="44" spans="1:26" ht="14.25" customHeight="1">
      <c r="A44" s="4"/>
      <c r="B44" s="4"/>
      <c r="C44" s="115">
        <v>46143</v>
      </c>
      <c r="D44" s="125">
        <v>22</v>
      </c>
      <c r="E44" s="208">
        <f t="shared" si="1"/>
        <v>0</v>
      </c>
      <c r="F44" s="182"/>
      <c r="G44" s="181">
        <f t="shared" si="2"/>
        <v>0</v>
      </c>
      <c r="H44" s="182"/>
      <c r="I44" s="181">
        <f t="shared" si="3"/>
        <v>0</v>
      </c>
      <c r="J44" s="182"/>
      <c r="K44" s="181">
        <f t="shared" si="4"/>
        <v>0</v>
      </c>
      <c r="L44" s="182"/>
      <c r="M44" s="181">
        <f t="shared" si="5"/>
        <v>0</v>
      </c>
      <c r="N44" s="182"/>
      <c r="O44" s="181">
        <f t="shared" si="6"/>
        <v>0</v>
      </c>
      <c r="P44" s="182"/>
      <c r="Q44" s="181">
        <f t="shared" si="0"/>
        <v>0</v>
      </c>
      <c r="R44" s="182"/>
      <c r="S44" s="49"/>
      <c r="T44" s="49"/>
      <c r="U44" s="49"/>
      <c r="V44" s="2"/>
      <c r="W44" s="2"/>
      <c r="X44" s="2"/>
      <c r="Y44" s="2"/>
      <c r="Z44" s="2"/>
    </row>
    <row r="45" spans="1:26" ht="14.25" customHeight="1">
      <c r="A45" s="4"/>
      <c r="B45" s="4"/>
      <c r="C45" s="115">
        <v>46174</v>
      </c>
      <c r="D45" s="125">
        <v>23</v>
      </c>
      <c r="E45" s="208">
        <f t="shared" si="1"/>
        <v>0</v>
      </c>
      <c r="F45" s="182"/>
      <c r="G45" s="181">
        <f t="shared" si="2"/>
        <v>0</v>
      </c>
      <c r="H45" s="182"/>
      <c r="I45" s="181">
        <f t="shared" si="3"/>
        <v>0</v>
      </c>
      <c r="J45" s="182"/>
      <c r="K45" s="181">
        <f t="shared" si="4"/>
        <v>0</v>
      </c>
      <c r="L45" s="182"/>
      <c r="M45" s="181">
        <f t="shared" si="5"/>
        <v>0</v>
      </c>
      <c r="N45" s="182"/>
      <c r="O45" s="181">
        <f t="shared" si="6"/>
        <v>0</v>
      </c>
      <c r="P45" s="182"/>
      <c r="Q45" s="181">
        <f t="shared" si="0"/>
        <v>0</v>
      </c>
      <c r="R45" s="182"/>
      <c r="S45" s="49"/>
      <c r="T45" s="49"/>
      <c r="U45" s="49"/>
      <c r="V45" s="2"/>
      <c r="W45" s="2"/>
      <c r="X45" s="2"/>
      <c r="Y45" s="2"/>
      <c r="Z45" s="2"/>
    </row>
    <row r="46" spans="1:26" ht="14.25" customHeight="1">
      <c r="A46" s="4"/>
      <c r="B46" s="4"/>
      <c r="C46" s="115">
        <v>46204</v>
      </c>
      <c r="D46" s="125">
        <v>24</v>
      </c>
      <c r="E46" s="208">
        <f t="shared" si="1"/>
        <v>0</v>
      </c>
      <c r="F46" s="182"/>
      <c r="G46" s="181">
        <f t="shared" si="2"/>
        <v>0</v>
      </c>
      <c r="H46" s="182"/>
      <c r="I46" s="181">
        <f t="shared" si="3"/>
        <v>0</v>
      </c>
      <c r="J46" s="182"/>
      <c r="K46" s="181">
        <f t="shared" si="4"/>
        <v>0</v>
      </c>
      <c r="L46" s="182"/>
      <c r="M46" s="181">
        <f t="shared" si="5"/>
        <v>0</v>
      </c>
      <c r="N46" s="182"/>
      <c r="O46" s="181">
        <f t="shared" si="6"/>
        <v>0</v>
      </c>
      <c r="P46" s="182"/>
      <c r="Q46" s="181">
        <f t="shared" si="0"/>
        <v>0</v>
      </c>
      <c r="R46" s="182"/>
      <c r="S46" s="49"/>
      <c r="T46" s="49"/>
      <c r="U46" s="49"/>
      <c r="V46" s="2"/>
      <c r="W46" s="2"/>
      <c r="X46" s="2"/>
      <c r="Y46" s="2"/>
      <c r="Z46" s="2"/>
    </row>
    <row r="47" spans="1:26" ht="14.25" customHeight="1">
      <c r="A47" s="4"/>
      <c r="B47" s="4"/>
      <c r="C47" s="115">
        <v>46235</v>
      </c>
      <c r="D47" s="125">
        <v>25</v>
      </c>
      <c r="E47" s="208">
        <f t="shared" si="1"/>
        <v>0</v>
      </c>
      <c r="F47" s="182"/>
      <c r="G47" s="181">
        <f t="shared" si="2"/>
        <v>0</v>
      </c>
      <c r="H47" s="182"/>
      <c r="I47" s="181">
        <f t="shared" si="3"/>
        <v>0</v>
      </c>
      <c r="J47" s="182"/>
      <c r="K47" s="181">
        <f t="shared" si="4"/>
        <v>0</v>
      </c>
      <c r="L47" s="182"/>
      <c r="M47" s="181">
        <f t="shared" si="5"/>
        <v>0</v>
      </c>
      <c r="N47" s="182"/>
      <c r="O47" s="181">
        <f t="shared" si="6"/>
        <v>0</v>
      </c>
      <c r="P47" s="182"/>
      <c r="Q47" s="181">
        <f t="shared" si="0"/>
        <v>0</v>
      </c>
      <c r="R47" s="182"/>
      <c r="S47" s="49"/>
      <c r="T47" s="49"/>
      <c r="U47" s="49"/>
      <c r="V47" s="2"/>
      <c r="W47" s="2"/>
      <c r="X47" s="2"/>
      <c r="Y47" s="2"/>
      <c r="Z47" s="2"/>
    </row>
    <row r="48" spans="1:26" ht="14.25" customHeight="1">
      <c r="A48" s="4"/>
      <c r="B48" s="4"/>
      <c r="C48" s="115">
        <v>46266</v>
      </c>
      <c r="D48" s="125">
        <v>26</v>
      </c>
      <c r="E48" s="208">
        <f t="shared" si="1"/>
        <v>0</v>
      </c>
      <c r="F48" s="182"/>
      <c r="G48" s="181">
        <f t="shared" si="2"/>
        <v>0</v>
      </c>
      <c r="H48" s="182"/>
      <c r="I48" s="181">
        <f t="shared" si="3"/>
        <v>0</v>
      </c>
      <c r="J48" s="182"/>
      <c r="K48" s="181">
        <f t="shared" si="4"/>
        <v>0</v>
      </c>
      <c r="L48" s="182"/>
      <c r="M48" s="181">
        <f t="shared" si="5"/>
        <v>0</v>
      </c>
      <c r="N48" s="182"/>
      <c r="O48" s="181">
        <f t="shared" si="6"/>
        <v>0</v>
      </c>
      <c r="P48" s="182"/>
      <c r="Q48" s="181">
        <f t="shared" si="0"/>
        <v>0</v>
      </c>
      <c r="R48" s="182"/>
      <c r="S48" s="49"/>
      <c r="T48" s="49"/>
      <c r="U48" s="49"/>
      <c r="V48" s="2"/>
      <c r="W48" s="2"/>
      <c r="X48" s="2"/>
      <c r="Y48" s="2"/>
      <c r="Z48" s="2"/>
    </row>
    <row r="49" spans="1:26" ht="14.25" customHeight="1">
      <c r="A49" s="4"/>
      <c r="B49" s="4"/>
      <c r="C49" s="115">
        <v>46296</v>
      </c>
      <c r="D49" s="125">
        <v>27</v>
      </c>
      <c r="E49" s="208">
        <f t="shared" si="1"/>
        <v>0</v>
      </c>
      <c r="F49" s="182"/>
      <c r="G49" s="181">
        <f t="shared" si="2"/>
        <v>0</v>
      </c>
      <c r="H49" s="182"/>
      <c r="I49" s="181">
        <f t="shared" si="3"/>
        <v>0</v>
      </c>
      <c r="J49" s="182"/>
      <c r="K49" s="181">
        <f t="shared" si="4"/>
        <v>0</v>
      </c>
      <c r="L49" s="182"/>
      <c r="M49" s="181">
        <f t="shared" si="5"/>
        <v>0</v>
      </c>
      <c r="N49" s="182"/>
      <c r="O49" s="181">
        <f t="shared" si="6"/>
        <v>0</v>
      </c>
      <c r="P49" s="182"/>
      <c r="Q49" s="181">
        <f t="shared" si="0"/>
        <v>0</v>
      </c>
      <c r="R49" s="182"/>
      <c r="S49" s="49"/>
      <c r="T49" s="49"/>
      <c r="U49" s="49"/>
      <c r="V49" s="2"/>
      <c r="W49" s="2"/>
      <c r="X49" s="2"/>
      <c r="Y49" s="2"/>
      <c r="Z49" s="2"/>
    </row>
    <row r="50" spans="1:26" ht="14.25" customHeight="1">
      <c r="A50" s="4"/>
      <c r="B50" s="4"/>
      <c r="C50" s="115">
        <v>46327</v>
      </c>
      <c r="D50" s="125">
        <v>28</v>
      </c>
      <c r="E50" s="208">
        <f t="shared" si="1"/>
        <v>0</v>
      </c>
      <c r="F50" s="182"/>
      <c r="G50" s="181">
        <f t="shared" si="2"/>
        <v>0</v>
      </c>
      <c r="H50" s="182"/>
      <c r="I50" s="181">
        <f t="shared" si="3"/>
        <v>0</v>
      </c>
      <c r="J50" s="182"/>
      <c r="K50" s="181">
        <f t="shared" si="4"/>
        <v>0</v>
      </c>
      <c r="L50" s="182"/>
      <c r="M50" s="181">
        <f t="shared" si="5"/>
        <v>0</v>
      </c>
      <c r="N50" s="182"/>
      <c r="O50" s="181">
        <f t="shared" si="6"/>
        <v>0</v>
      </c>
      <c r="P50" s="182"/>
      <c r="Q50" s="181">
        <f t="shared" si="0"/>
        <v>0</v>
      </c>
      <c r="R50" s="182"/>
      <c r="S50" s="49"/>
      <c r="T50" s="49"/>
      <c r="U50" s="49"/>
      <c r="V50" s="2"/>
      <c r="W50" s="2"/>
      <c r="X50" s="2"/>
      <c r="Y50" s="2"/>
      <c r="Z50" s="2"/>
    </row>
    <row r="51" spans="1:26" ht="14.25" customHeight="1">
      <c r="A51" s="4"/>
      <c r="B51" s="4"/>
      <c r="C51" s="115">
        <v>46357</v>
      </c>
      <c r="D51" s="125">
        <v>29</v>
      </c>
      <c r="E51" s="208">
        <f t="shared" si="1"/>
        <v>0</v>
      </c>
      <c r="F51" s="182"/>
      <c r="G51" s="181">
        <f t="shared" si="2"/>
        <v>0</v>
      </c>
      <c r="H51" s="182"/>
      <c r="I51" s="181">
        <f t="shared" si="3"/>
        <v>0</v>
      </c>
      <c r="J51" s="182"/>
      <c r="K51" s="181">
        <f t="shared" si="4"/>
        <v>0</v>
      </c>
      <c r="L51" s="182"/>
      <c r="M51" s="181">
        <f t="shared" si="5"/>
        <v>0</v>
      </c>
      <c r="N51" s="182"/>
      <c r="O51" s="181">
        <f t="shared" si="6"/>
        <v>0</v>
      </c>
      <c r="P51" s="182"/>
      <c r="Q51" s="181">
        <f t="shared" si="0"/>
        <v>0</v>
      </c>
      <c r="R51" s="182"/>
      <c r="S51" s="49"/>
      <c r="T51" s="49"/>
      <c r="U51" s="49"/>
      <c r="V51" s="2"/>
      <c r="W51" s="2"/>
      <c r="X51" s="2"/>
      <c r="Y51" s="2"/>
      <c r="Z51" s="2"/>
    </row>
    <row r="52" spans="1:26" ht="14.25" customHeight="1">
      <c r="A52" s="4"/>
      <c r="B52" s="4"/>
      <c r="C52" s="115">
        <v>46388</v>
      </c>
      <c r="D52" s="125">
        <v>30</v>
      </c>
      <c r="E52" s="208">
        <f t="shared" si="1"/>
        <v>0</v>
      </c>
      <c r="F52" s="182"/>
      <c r="G52" s="181">
        <f t="shared" si="2"/>
        <v>0</v>
      </c>
      <c r="H52" s="182"/>
      <c r="I52" s="181">
        <f t="shared" si="3"/>
        <v>0</v>
      </c>
      <c r="J52" s="182"/>
      <c r="K52" s="181">
        <f t="shared" si="4"/>
        <v>0</v>
      </c>
      <c r="L52" s="182"/>
      <c r="M52" s="181">
        <f t="shared" si="5"/>
        <v>0</v>
      </c>
      <c r="N52" s="182"/>
      <c r="O52" s="181">
        <f t="shared" si="6"/>
        <v>0</v>
      </c>
      <c r="P52" s="182"/>
      <c r="Q52" s="181">
        <f t="shared" si="0"/>
        <v>0</v>
      </c>
      <c r="R52" s="182"/>
      <c r="S52" s="49"/>
      <c r="T52" s="49"/>
      <c r="U52" s="49"/>
      <c r="V52" s="2"/>
      <c r="W52" s="2"/>
      <c r="X52" s="2"/>
      <c r="Y52" s="2"/>
      <c r="Z52" s="2"/>
    </row>
    <row r="53" spans="1:26" ht="14.25" customHeight="1">
      <c r="A53" s="4"/>
      <c r="B53" s="4"/>
      <c r="C53" s="115">
        <v>46419</v>
      </c>
      <c r="D53" s="125">
        <v>31</v>
      </c>
      <c r="E53" s="208">
        <f t="shared" si="1"/>
        <v>0</v>
      </c>
      <c r="F53" s="182"/>
      <c r="G53" s="181">
        <f t="shared" si="2"/>
        <v>0</v>
      </c>
      <c r="H53" s="182"/>
      <c r="I53" s="181">
        <f t="shared" si="3"/>
        <v>0</v>
      </c>
      <c r="J53" s="182"/>
      <c r="K53" s="181">
        <f t="shared" si="4"/>
        <v>0</v>
      </c>
      <c r="L53" s="182"/>
      <c r="M53" s="181">
        <f t="shared" si="5"/>
        <v>0</v>
      </c>
      <c r="N53" s="182"/>
      <c r="O53" s="181">
        <f t="shared" si="6"/>
        <v>0</v>
      </c>
      <c r="P53" s="182"/>
      <c r="Q53" s="181">
        <f t="shared" si="0"/>
        <v>0</v>
      </c>
      <c r="R53" s="182"/>
      <c r="S53" s="49"/>
      <c r="T53" s="49"/>
      <c r="U53" s="49"/>
      <c r="V53" s="2"/>
      <c r="W53" s="2"/>
      <c r="X53" s="2"/>
      <c r="Y53" s="2"/>
      <c r="Z53" s="2"/>
    </row>
    <row r="54" spans="1:26" ht="14.25" customHeight="1">
      <c r="A54" s="4"/>
      <c r="B54" s="4"/>
      <c r="C54" s="115">
        <v>46447</v>
      </c>
      <c r="D54" s="125">
        <v>32</v>
      </c>
      <c r="E54" s="208">
        <f t="shared" si="1"/>
        <v>0</v>
      </c>
      <c r="F54" s="182"/>
      <c r="G54" s="181">
        <f t="shared" si="2"/>
        <v>0</v>
      </c>
      <c r="H54" s="182"/>
      <c r="I54" s="181">
        <f t="shared" si="3"/>
        <v>0</v>
      </c>
      <c r="J54" s="182"/>
      <c r="K54" s="181">
        <f t="shared" si="4"/>
        <v>0</v>
      </c>
      <c r="L54" s="182"/>
      <c r="M54" s="181">
        <f t="shared" si="5"/>
        <v>0</v>
      </c>
      <c r="N54" s="182"/>
      <c r="O54" s="181">
        <f t="shared" si="6"/>
        <v>0</v>
      </c>
      <c r="P54" s="182"/>
      <c r="Q54" s="181">
        <f t="shared" si="0"/>
        <v>0</v>
      </c>
      <c r="R54" s="182"/>
      <c r="S54" s="49"/>
      <c r="T54" s="49"/>
      <c r="U54" s="49"/>
      <c r="V54" s="2"/>
      <c r="W54" s="2"/>
      <c r="X54" s="2"/>
      <c r="Y54" s="2"/>
      <c r="Z54" s="2"/>
    </row>
    <row r="55" spans="1:26" ht="14.25" customHeight="1">
      <c r="A55" s="4"/>
      <c r="B55" s="4"/>
      <c r="C55" s="115">
        <v>46478</v>
      </c>
      <c r="D55" s="125">
        <v>33</v>
      </c>
      <c r="E55" s="208">
        <f t="shared" si="1"/>
        <v>0</v>
      </c>
      <c r="F55" s="182"/>
      <c r="G55" s="181">
        <f t="shared" si="2"/>
        <v>0</v>
      </c>
      <c r="H55" s="182"/>
      <c r="I55" s="181">
        <f t="shared" si="3"/>
        <v>0</v>
      </c>
      <c r="J55" s="182"/>
      <c r="K55" s="181">
        <f t="shared" si="4"/>
        <v>0</v>
      </c>
      <c r="L55" s="182"/>
      <c r="M55" s="181">
        <f t="shared" si="5"/>
        <v>0</v>
      </c>
      <c r="N55" s="182"/>
      <c r="O55" s="181">
        <f t="shared" si="6"/>
        <v>0</v>
      </c>
      <c r="P55" s="182"/>
      <c r="Q55" s="181">
        <f t="shared" si="0"/>
        <v>0</v>
      </c>
      <c r="R55" s="182"/>
      <c r="S55" s="49"/>
      <c r="T55" s="49"/>
      <c r="U55" s="49"/>
      <c r="V55" s="2"/>
      <c r="W55" s="2"/>
      <c r="X55" s="2"/>
      <c r="Y55" s="2"/>
      <c r="Z55" s="2"/>
    </row>
    <row r="56" spans="1:26" ht="14.25" customHeight="1">
      <c r="A56" s="4"/>
      <c r="B56" s="4"/>
      <c r="C56" s="115">
        <v>46508</v>
      </c>
      <c r="D56" s="125">
        <v>34</v>
      </c>
      <c r="E56" s="208">
        <f t="shared" si="1"/>
        <v>0</v>
      </c>
      <c r="F56" s="182"/>
      <c r="G56" s="181">
        <f t="shared" si="2"/>
        <v>0</v>
      </c>
      <c r="H56" s="182"/>
      <c r="I56" s="181">
        <f t="shared" si="3"/>
        <v>0</v>
      </c>
      <c r="J56" s="182"/>
      <c r="K56" s="181">
        <f t="shared" si="4"/>
        <v>0</v>
      </c>
      <c r="L56" s="182"/>
      <c r="M56" s="181">
        <f t="shared" si="5"/>
        <v>0</v>
      </c>
      <c r="N56" s="182"/>
      <c r="O56" s="181">
        <f t="shared" si="6"/>
        <v>0</v>
      </c>
      <c r="P56" s="182"/>
      <c r="Q56" s="181">
        <f t="shared" si="0"/>
        <v>0</v>
      </c>
      <c r="R56" s="182"/>
      <c r="S56" s="49"/>
      <c r="T56" s="49"/>
      <c r="U56" s="49"/>
      <c r="V56" s="2"/>
      <c r="W56" s="2"/>
      <c r="X56" s="2"/>
      <c r="Y56" s="2"/>
      <c r="Z56" s="2"/>
    </row>
    <row r="57" spans="1:26" ht="14.25" customHeight="1">
      <c r="A57" s="4"/>
      <c r="B57" s="4"/>
      <c r="C57" s="115">
        <v>46539</v>
      </c>
      <c r="D57" s="125">
        <v>35</v>
      </c>
      <c r="E57" s="208">
        <f t="shared" si="1"/>
        <v>0</v>
      </c>
      <c r="F57" s="182"/>
      <c r="G57" s="181">
        <f t="shared" si="2"/>
        <v>0</v>
      </c>
      <c r="H57" s="182"/>
      <c r="I57" s="181">
        <f t="shared" si="3"/>
        <v>0</v>
      </c>
      <c r="J57" s="182"/>
      <c r="K57" s="181">
        <f t="shared" si="4"/>
        <v>0</v>
      </c>
      <c r="L57" s="182"/>
      <c r="M57" s="181">
        <f t="shared" si="5"/>
        <v>0</v>
      </c>
      <c r="N57" s="182"/>
      <c r="O57" s="181">
        <f t="shared" si="6"/>
        <v>0</v>
      </c>
      <c r="P57" s="182"/>
      <c r="Q57" s="181">
        <f t="shared" si="0"/>
        <v>0</v>
      </c>
      <c r="R57" s="182"/>
      <c r="S57" s="49"/>
      <c r="T57" s="49"/>
      <c r="U57" s="49"/>
      <c r="V57" s="2"/>
      <c r="W57" s="2"/>
      <c r="X57" s="2"/>
      <c r="Y57" s="2"/>
      <c r="Z57" s="2"/>
    </row>
    <row r="58" spans="1:26" ht="14.25" customHeight="1">
      <c r="A58" s="4"/>
      <c r="B58" s="4"/>
      <c r="C58" s="115">
        <v>46569</v>
      </c>
      <c r="D58" s="125">
        <v>36</v>
      </c>
      <c r="E58" s="208">
        <f t="shared" si="1"/>
        <v>0</v>
      </c>
      <c r="F58" s="182"/>
      <c r="G58" s="181">
        <f t="shared" si="2"/>
        <v>0</v>
      </c>
      <c r="H58" s="182"/>
      <c r="I58" s="181">
        <f t="shared" si="3"/>
        <v>0</v>
      </c>
      <c r="J58" s="182"/>
      <c r="K58" s="181">
        <f t="shared" si="4"/>
        <v>0</v>
      </c>
      <c r="L58" s="182"/>
      <c r="M58" s="181">
        <f t="shared" si="5"/>
        <v>0</v>
      </c>
      <c r="N58" s="182"/>
      <c r="O58" s="181">
        <f t="shared" si="6"/>
        <v>0</v>
      </c>
      <c r="P58" s="182"/>
      <c r="Q58" s="181">
        <f t="shared" si="0"/>
        <v>0</v>
      </c>
      <c r="R58" s="182"/>
      <c r="S58" s="49"/>
      <c r="T58" s="49"/>
      <c r="U58" s="49"/>
      <c r="V58" s="2"/>
      <c r="W58" s="2"/>
      <c r="X58" s="2"/>
      <c r="Y58" s="2"/>
      <c r="Z58" s="2"/>
    </row>
    <row r="59" spans="1:26" ht="14.25" customHeight="1">
      <c r="A59" s="4"/>
      <c r="B59" s="4"/>
      <c r="C59" s="115">
        <v>46600</v>
      </c>
      <c r="D59" s="125">
        <v>37</v>
      </c>
      <c r="E59" s="208">
        <f t="shared" si="1"/>
        <v>0</v>
      </c>
      <c r="F59" s="182"/>
      <c r="G59" s="181">
        <f t="shared" si="2"/>
        <v>0</v>
      </c>
      <c r="H59" s="182"/>
      <c r="I59" s="181">
        <f t="shared" si="3"/>
        <v>0</v>
      </c>
      <c r="J59" s="182"/>
      <c r="K59" s="181">
        <f t="shared" si="4"/>
        <v>0</v>
      </c>
      <c r="L59" s="182"/>
      <c r="M59" s="181">
        <f t="shared" si="5"/>
        <v>0</v>
      </c>
      <c r="N59" s="182"/>
      <c r="O59" s="181">
        <f t="shared" si="6"/>
        <v>0</v>
      </c>
      <c r="P59" s="182"/>
      <c r="Q59" s="181">
        <f t="shared" si="0"/>
        <v>0</v>
      </c>
      <c r="R59" s="182"/>
      <c r="S59" s="49"/>
      <c r="T59" s="49"/>
      <c r="U59" s="49"/>
      <c r="V59" s="2"/>
      <c r="W59" s="2"/>
      <c r="X59" s="2"/>
      <c r="Y59" s="2"/>
      <c r="Z59" s="2"/>
    </row>
    <row r="60" spans="1:26" ht="14.25" customHeight="1">
      <c r="A60" s="4"/>
      <c r="B60" s="4"/>
      <c r="C60" s="115">
        <v>46631</v>
      </c>
      <c r="D60" s="125">
        <v>38</v>
      </c>
      <c r="E60" s="209">
        <f t="shared" si="1"/>
        <v>0</v>
      </c>
      <c r="F60" s="182"/>
      <c r="G60" s="209">
        <f t="shared" si="2"/>
        <v>0</v>
      </c>
      <c r="H60" s="182"/>
      <c r="I60" s="209">
        <f t="shared" si="3"/>
        <v>0</v>
      </c>
      <c r="J60" s="182"/>
      <c r="K60" s="209">
        <f t="shared" si="4"/>
        <v>0</v>
      </c>
      <c r="L60" s="182"/>
      <c r="M60" s="181">
        <f t="shared" si="5"/>
        <v>0</v>
      </c>
      <c r="N60" s="182"/>
      <c r="O60" s="181">
        <f t="shared" si="6"/>
        <v>0</v>
      </c>
      <c r="P60" s="182"/>
      <c r="Q60" s="209">
        <f t="shared" si="0"/>
        <v>0</v>
      </c>
      <c r="R60" s="182"/>
      <c r="S60" s="49"/>
      <c r="T60" s="49"/>
      <c r="U60" s="49"/>
      <c r="V60" s="2"/>
      <c r="W60" s="2"/>
      <c r="X60" s="2"/>
      <c r="Y60" s="2"/>
      <c r="Z60" s="2"/>
    </row>
    <row r="61" spans="1:26" ht="14.25" customHeight="1">
      <c r="A61" s="4"/>
      <c r="B61" s="4"/>
      <c r="C61" s="115">
        <v>46661</v>
      </c>
      <c r="D61" s="125">
        <v>39</v>
      </c>
      <c r="E61" s="209">
        <f t="shared" si="1"/>
        <v>0</v>
      </c>
      <c r="F61" s="182"/>
      <c r="G61" s="209">
        <f t="shared" si="2"/>
        <v>0</v>
      </c>
      <c r="H61" s="182"/>
      <c r="I61" s="209">
        <f t="shared" si="3"/>
        <v>0</v>
      </c>
      <c r="J61" s="182"/>
      <c r="K61" s="209">
        <f t="shared" si="4"/>
        <v>0</v>
      </c>
      <c r="L61" s="182"/>
      <c r="M61" s="181">
        <f t="shared" si="5"/>
        <v>0</v>
      </c>
      <c r="N61" s="182"/>
      <c r="O61" s="181">
        <f t="shared" si="6"/>
        <v>0</v>
      </c>
      <c r="P61" s="182"/>
      <c r="Q61" s="209">
        <f t="shared" si="0"/>
        <v>0</v>
      </c>
      <c r="R61" s="182"/>
      <c r="S61" s="49"/>
      <c r="T61" s="49"/>
      <c r="U61" s="49"/>
      <c r="V61" s="2"/>
      <c r="W61" s="2"/>
      <c r="X61" s="2"/>
      <c r="Y61" s="2"/>
      <c r="Z61" s="2"/>
    </row>
    <row r="62" spans="1:26" ht="14.25" customHeight="1">
      <c r="A62" s="4"/>
      <c r="B62" s="4"/>
      <c r="C62" s="115">
        <v>46692</v>
      </c>
      <c r="D62" s="125">
        <v>40</v>
      </c>
      <c r="E62" s="209">
        <f t="shared" si="1"/>
        <v>0</v>
      </c>
      <c r="F62" s="182"/>
      <c r="G62" s="209">
        <f t="shared" si="2"/>
        <v>0</v>
      </c>
      <c r="H62" s="182"/>
      <c r="I62" s="209">
        <f t="shared" si="3"/>
        <v>0</v>
      </c>
      <c r="J62" s="182"/>
      <c r="K62" s="209">
        <f t="shared" si="4"/>
        <v>0</v>
      </c>
      <c r="L62" s="182"/>
      <c r="M62" s="181">
        <f t="shared" si="5"/>
        <v>0</v>
      </c>
      <c r="N62" s="182"/>
      <c r="O62" s="181">
        <f t="shared" si="6"/>
        <v>0</v>
      </c>
      <c r="P62" s="182"/>
      <c r="Q62" s="209">
        <f t="shared" si="0"/>
        <v>0</v>
      </c>
      <c r="R62" s="182"/>
      <c r="S62" s="49"/>
      <c r="T62" s="49"/>
      <c r="U62" s="49"/>
      <c r="V62" s="2"/>
      <c r="W62" s="2"/>
      <c r="X62" s="2"/>
      <c r="Y62" s="2"/>
      <c r="Z62" s="2"/>
    </row>
    <row r="63" spans="1:26" ht="14.25" customHeight="1">
      <c r="A63" s="4"/>
      <c r="B63" s="4"/>
      <c r="C63" s="115">
        <v>46722</v>
      </c>
      <c r="D63" s="125">
        <v>41</v>
      </c>
      <c r="E63" s="209">
        <f t="shared" si="1"/>
        <v>0</v>
      </c>
      <c r="F63" s="182"/>
      <c r="G63" s="209">
        <f t="shared" si="2"/>
        <v>0</v>
      </c>
      <c r="H63" s="182"/>
      <c r="I63" s="209">
        <f t="shared" si="3"/>
        <v>0</v>
      </c>
      <c r="J63" s="182"/>
      <c r="K63" s="209">
        <f t="shared" si="4"/>
        <v>0</v>
      </c>
      <c r="L63" s="182"/>
      <c r="M63" s="181">
        <f t="shared" si="5"/>
        <v>0</v>
      </c>
      <c r="N63" s="182"/>
      <c r="O63" s="181">
        <f t="shared" si="6"/>
        <v>0</v>
      </c>
      <c r="P63" s="182"/>
      <c r="Q63" s="209">
        <f t="shared" si="0"/>
        <v>0</v>
      </c>
      <c r="R63" s="182"/>
      <c r="S63" s="49"/>
      <c r="T63" s="49"/>
      <c r="U63" s="49"/>
      <c r="V63" s="2"/>
      <c r="W63" s="2"/>
      <c r="X63" s="2"/>
      <c r="Y63" s="2"/>
      <c r="Z63" s="2"/>
    </row>
    <row r="64" spans="1:26" ht="14.25" customHeight="1">
      <c r="A64" s="4"/>
      <c r="B64" s="4"/>
      <c r="C64" s="115">
        <v>46753</v>
      </c>
      <c r="D64" s="125">
        <v>42</v>
      </c>
      <c r="E64" s="209">
        <f t="shared" si="1"/>
        <v>0</v>
      </c>
      <c r="F64" s="182"/>
      <c r="G64" s="209">
        <f t="shared" si="2"/>
        <v>0</v>
      </c>
      <c r="H64" s="182"/>
      <c r="I64" s="209">
        <f t="shared" si="3"/>
        <v>0</v>
      </c>
      <c r="J64" s="182"/>
      <c r="K64" s="209">
        <f t="shared" si="4"/>
        <v>0</v>
      </c>
      <c r="L64" s="182"/>
      <c r="M64" s="181">
        <f t="shared" si="5"/>
        <v>0</v>
      </c>
      <c r="N64" s="182"/>
      <c r="O64" s="181">
        <f t="shared" si="6"/>
        <v>0</v>
      </c>
      <c r="P64" s="182"/>
      <c r="Q64" s="209">
        <f t="shared" si="0"/>
        <v>0</v>
      </c>
      <c r="R64" s="182"/>
      <c r="S64" s="49"/>
      <c r="T64" s="49"/>
      <c r="U64" s="49"/>
      <c r="V64" s="2"/>
      <c r="W64" s="2"/>
      <c r="X64" s="2"/>
      <c r="Y64" s="2"/>
      <c r="Z64" s="2"/>
    </row>
    <row r="65" spans="1:26" ht="14.25" customHeight="1">
      <c r="A65" s="2"/>
      <c r="B65" s="2"/>
      <c r="C65" s="115">
        <v>46784</v>
      </c>
      <c r="D65" s="125">
        <v>43</v>
      </c>
      <c r="E65" s="209">
        <f t="shared" si="1"/>
        <v>0</v>
      </c>
      <c r="F65" s="182"/>
      <c r="G65" s="209">
        <f t="shared" si="2"/>
        <v>0</v>
      </c>
      <c r="H65" s="182"/>
      <c r="I65" s="209">
        <f t="shared" si="3"/>
        <v>0</v>
      </c>
      <c r="J65" s="182"/>
      <c r="K65" s="209">
        <f t="shared" si="4"/>
        <v>0</v>
      </c>
      <c r="L65" s="182"/>
      <c r="M65" s="181">
        <f t="shared" si="5"/>
        <v>0</v>
      </c>
      <c r="N65" s="182"/>
      <c r="O65" s="181">
        <f t="shared" si="6"/>
        <v>0</v>
      </c>
      <c r="P65" s="182"/>
      <c r="Q65" s="209">
        <f t="shared" si="0"/>
        <v>0</v>
      </c>
      <c r="R65" s="182"/>
      <c r="S65" s="2"/>
      <c r="T65" s="2"/>
      <c r="U65" s="2"/>
      <c r="V65" s="2"/>
      <c r="W65" s="2"/>
      <c r="X65" s="2"/>
      <c r="Y65" s="2"/>
      <c r="Z65" s="2"/>
    </row>
    <row r="66" spans="1:26" ht="14.25" customHeight="1">
      <c r="A66" s="2"/>
      <c r="B66" s="2"/>
      <c r="C66" s="115">
        <v>46813</v>
      </c>
      <c r="D66" s="125">
        <v>44</v>
      </c>
      <c r="E66" s="209">
        <f t="shared" si="1"/>
        <v>0</v>
      </c>
      <c r="F66" s="182"/>
      <c r="G66" s="209">
        <f t="shared" si="2"/>
        <v>0</v>
      </c>
      <c r="H66" s="182"/>
      <c r="I66" s="209">
        <f t="shared" si="3"/>
        <v>0</v>
      </c>
      <c r="J66" s="182"/>
      <c r="K66" s="209">
        <f t="shared" si="4"/>
        <v>0</v>
      </c>
      <c r="L66" s="182"/>
      <c r="M66" s="181">
        <f t="shared" si="5"/>
        <v>0</v>
      </c>
      <c r="N66" s="182"/>
      <c r="O66" s="181">
        <f t="shared" si="6"/>
        <v>0</v>
      </c>
      <c r="P66" s="182"/>
      <c r="Q66" s="209">
        <f t="shared" si="0"/>
        <v>0</v>
      </c>
      <c r="R66" s="182"/>
      <c r="S66" s="2"/>
      <c r="T66" s="2"/>
      <c r="U66" s="2"/>
      <c r="V66" s="2"/>
      <c r="W66" s="2"/>
      <c r="X66" s="2"/>
      <c r="Y66" s="2"/>
      <c r="Z66" s="2"/>
    </row>
    <row r="67" spans="1:26" ht="14.25" customHeight="1">
      <c r="A67" s="2"/>
      <c r="B67" s="2"/>
      <c r="C67" s="115">
        <v>46844</v>
      </c>
      <c r="D67" s="125">
        <v>45</v>
      </c>
      <c r="E67" s="209">
        <f t="shared" si="1"/>
        <v>0</v>
      </c>
      <c r="F67" s="182"/>
      <c r="G67" s="209">
        <f t="shared" si="2"/>
        <v>0</v>
      </c>
      <c r="H67" s="182"/>
      <c r="I67" s="209">
        <f t="shared" si="3"/>
        <v>0</v>
      </c>
      <c r="J67" s="182"/>
      <c r="K67" s="209">
        <f t="shared" si="4"/>
        <v>0</v>
      </c>
      <c r="L67" s="182"/>
      <c r="M67" s="181">
        <f t="shared" si="5"/>
        <v>0</v>
      </c>
      <c r="N67" s="182"/>
      <c r="O67" s="181">
        <f t="shared" si="6"/>
        <v>0</v>
      </c>
      <c r="P67" s="182"/>
      <c r="Q67" s="209">
        <f t="shared" si="0"/>
        <v>0</v>
      </c>
      <c r="R67" s="182"/>
      <c r="S67" s="2"/>
      <c r="T67" s="2"/>
      <c r="U67" s="2"/>
      <c r="V67" s="2"/>
      <c r="W67" s="2"/>
      <c r="X67" s="2"/>
      <c r="Y67" s="2"/>
      <c r="Z67" s="2"/>
    </row>
    <row r="68" spans="1:26" ht="14.25" customHeight="1">
      <c r="A68" s="2"/>
      <c r="B68" s="2"/>
      <c r="C68" s="115">
        <v>46874</v>
      </c>
      <c r="D68" s="125">
        <v>46</v>
      </c>
      <c r="E68" s="209">
        <f t="shared" si="1"/>
        <v>0</v>
      </c>
      <c r="F68" s="182"/>
      <c r="G68" s="209">
        <f t="shared" si="2"/>
        <v>0</v>
      </c>
      <c r="H68" s="182"/>
      <c r="I68" s="209">
        <f t="shared" si="3"/>
        <v>0</v>
      </c>
      <c r="J68" s="182"/>
      <c r="K68" s="209">
        <f t="shared" si="4"/>
        <v>0</v>
      </c>
      <c r="L68" s="182"/>
      <c r="M68" s="181">
        <f t="shared" si="5"/>
        <v>0</v>
      </c>
      <c r="N68" s="182"/>
      <c r="O68" s="181">
        <f t="shared" si="6"/>
        <v>0</v>
      </c>
      <c r="P68" s="182"/>
      <c r="Q68" s="209">
        <f t="shared" si="0"/>
        <v>0</v>
      </c>
      <c r="R68" s="182"/>
      <c r="S68" s="2"/>
      <c r="T68" s="2"/>
      <c r="U68" s="2"/>
      <c r="V68" s="2"/>
      <c r="W68" s="2"/>
      <c r="X68" s="2"/>
      <c r="Y68" s="2"/>
      <c r="Z68" s="2"/>
    </row>
    <row r="69" spans="1:26" ht="14.25" customHeight="1">
      <c r="A69" s="2"/>
      <c r="B69" s="2"/>
      <c r="C69" s="115">
        <v>46905</v>
      </c>
      <c r="D69" s="125">
        <v>47</v>
      </c>
      <c r="E69" s="209">
        <f t="shared" si="1"/>
        <v>0</v>
      </c>
      <c r="F69" s="182"/>
      <c r="G69" s="209">
        <f t="shared" si="2"/>
        <v>0</v>
      </c>
      <c r="H69" s="182"/>
      <c r="I69" s="209">
        <f t="shared" si="3"/>
        <v>0</v>
      </c>
      <c r="J69" s="182"/>
      <c r="K69" s="209">
        <f t="shared" si="4"/>
        <v>0</v>
      </c>
      <c r="L69" s="182"/>
      <c r="M69" s="181">
        <f t="shared" si="5"/>
        <v>0</v>
      </c>
      <c r="N69" s="182"/>
      <c r="O69" s="181">
        <f t="shared" si="6"/>
        <v>0</v>
      </c>
      <c r="P69" s="182"/>
      <c r="Q69" s="209">
        <f t="shared" si="0"/>
        <v>0</v>
      </c>
      <c r="R69" s="182"/>
      <c r="S69" s="2"/>
      <c r="T69" s="2"/>
      <c r="U69" s="2"/>
      <c r="V69" s="2"/>
      <c r="W69" s="2"/>
      <c r="X69" s="2"/>
      <c r="Y69" s="2"/>
      <c r="Z69" s="2"/>
    </row>
    <row r="70" spans="1:26" ht="14.25" customHeight="1">
      <c r="A70" s="2"/>
      <c r="B70" s="2"/>
      <c r="C70" s="115">
        <v>46935</v>
      </c>
      <c r="D70" s="125">
        <v>48</v>
      </c>
      <c r="E70" s="209">
        <f t="shared" si="1"/>
        <v>0</v>
      </c>
      <c r="F70" s="182"/>
      <c r="G70" s="209">
        <f t="shared" si="2"/>
        <v>0</v>
      </c>
      <c r="H70" s="182"/>
      <c r="I70" s="209">
        <f t="shared" si="3"/>
        <v>0</v>
      </c>
      <c r="J70" s="182"/>
      <c r="K70" s="209">
        <f t="shared" si="4"/>
        <v>0</v>
      </c>
      <c r="L70" s="182"/>
      <c r="M70" s="181">
        <f t="shared" si="5"/>
        <v>0</v>
      </c>
      <c r="N70" s="182"/>
      <c r="O70" s="181">
        <f t="shared" si="6"/>
        <v>0</v>
      </c>
      <c r="P70" s="182"/>
      <c r="Q70" s="209">
        <f t="shared" si="0"/>
        <v>0</v>
      </c>
      <c r="R70" s="182"/>
      <c r="S70" s="2"/>
      <c r="T70" s="2"/>
      <c r="U70" s="2"/>
      <c r="V70" s="2"/>
      <c r="W70" s="2"/>
      <c r="X70" s="2"/>
      <c r="Y70" s="2"/>
      <c r="Z70" s="2"/>
    </row>
    <row r="71" spans="1:26" ht="14.25" customHeight="1">
      <c r="A71" s="2"/>
      <c r="B71" s="2"/>
      <c r="C71" s="115">
        <v>46966</v>
      </c>
      <c r="D71" s="125">
        <v>49</v>
      </c>
      <c r="E71" s="209">
        <f t="shared" si="1"/>
        <v>0</v>
      </c>
      <c r="F71" s="182"/>
      <c r="G71" s="209">
        <f t="shared" si="2"/>
        <v>0</v>
      </c>
      <c r="H71" s="182"/>
      <c r="I71" s="209">
        <f t="shared" si="3"/>
        <v>0</v>
      </c>
      <c r="J71" s="182"/>
      <c r="K71" s="209">
        <f t="shared" si="4"/>
        <v>0</v>
      </c>
      <c r="L71" s="182"/>
      <c r="M71" s="181">
        <f t="shared" si="5"/>
        <v>0</v>
      </c>
      <c r="N71" s="182"/>
      <c r="O71" s="181">
        <f t="shared" si="6"/>
        <v>0</v>
      </c>
      <c r="P71" s="182"/>
      <c r="Q71" s="209">
        <f t="shared" si="0"/>
        <v>0</v>
      </c>
      <c r="R71" s="182"/>
      <c r="S71" s="2"/>
      <c r="T71" s="2"/>
      <c r="U71" s="2"/>
      <c r="V71" s="2"/>
      <c r="W71" s="2"/>
      <c r="X71" s="2"/>
      <c r="Y71" s="2"/>
      <c r="Z71" s="2"/>
    </row>
    <row r="72" spans="1:26" ht="14.25" customHeight="1">
      <c r="A72" s="2"/>
      <c r="B72" s="2"/>
      <c r="C72" s="115">
        <v>46997</v>
      </c>
      <c r="D72" s="125">
        <v>50</v>
      </c>
      <c r="E72" s="209">
        <f t="shared" si="1"/>
        <v>0</v>
      </c>
      <c r="F72" s="182"/>
      <c r="G72" s="209">
        <f t="shared" si="2"/>
        <v>0</v>
      </c>
      <c r="H72" s="182"/>
      <c r="I72" s="209">
        <f t="shared" si="3"/>
        <v>0</v>
      </c>
      <c r="J72" s="182"/>
      <c r="K72" s="209">
        <f t="shared" si="4"/>
        <v>0</v>
      </c>
      <c r="L72" s="182"/>
      <c r="M72" s="181">
        <f t="shared" si="5"/>
        <v>0</v>
      </c>
      <c r="N72" s="182"/>
      <c r="O72" s="181">
        <f t="shared" si="6"/>
        <v>0</v>
      </c>
      <c r="P72" s="182"/>
      <c r="Q72" s="209">
        <f t="shared" si="0"/>
        <v>0</v>
      </c>
      <c r="R72" s="182"/>
      <c r="S72" s="2"/>
      <c r="T72" s="2"/>
      <c r="U72" s="2"/>
      <c r="V72" s="2"/>
      <c r="W72" s="2"/>
      <c r="X72" s="2"/>
      <c r="Y72" s="2"/>
      <c r="Z72" s="2"/>
    </row>
    <row r="73" spans="1:26" ht="14.25" customHeight="1">
      <c r="A73" s="2"/>
      <c r="B73" s="2"/>
      <c r="C73" s="115">
        <v>47027</v>
      </c>
      <c r="D73" s="125">
        <v>51</v>
      </c>
      <c r="E73" s="209">
        <f t="shared" si="1"/>
        <v>0</v>
      </c>
      <c r="F73" s="182"/>
      <c r="G73" s="209">
        <f t="shared" si="2"/>
        <v>0</v>
      </c>
      <c r="H73" s="182"/>
      <c r="I73" s="209">
        <f t="shared" si="3"/>
        <v>0</v>
      </c>
      <c r="J73" s="182"/>
      <c r="K73" s="209">
        <f t="shared" si="4"/>
        <v>0</v>
      </c>
      <c r="L73" s="182"/>
      <c r="M73" s="181">
        <f t="shared" si="5"/>
        <v>0</v>
      </c>
      <c r="N73" s="182"/>
      <c r="O73" s="181">
        <f t="shared" si="6"/>
        <v>0</v>
      </c>
      <c r="P73" s="182"/>
      <c r="Q73" s="209">
        <f t="shared" si="0"/>
        <v>0</v>
      </c>
      <c r="R73" s="182"/>
      <c r="S73" s="2"/>
      <c r="T73" s="2"/>
      <c r="U73" s="2"/>
      <c r="V73" s="2"/>
      <c r="W73" s="2"/>
      <c r="X73" s="2"/>
      <c r="Y73" s="2"/>
      <c r="Z73" s="2"/>
    </row>
    <row r="74" spans="1:26" ht="14.25" customHeight="1">
      <c r="A74" s="2"/>
      <c r="B74" s="2"/>
      <c r="C74" s="115">
        <v>47058</v>
      </c>
      <c r="D74" s="125">
        <v>52</v>
      </c>
      <c r="E74" s="209">
        <f t="shared" si="1"/>
        <v>0</v>
      </c>
      <c r="F74" s="182"/>
      <c r="G74" s="209">
        <f t="shared" si="2"/>
        <v>0</v>
      </c>
      <c r="H74" s="182"/>
      <c r="I74" s="209">
        <f t="shared" si="3"/>
        <v>0</v>
      </c>
      <c r="J74" s="182"/>
      <c r="K74" s="209">
        <f t="shared" si="4"/>
        <v>0</v>
      </c>
      <c r="L74" s="182"/>
      <c r="M74" s="181">
        <f t="shared" si="5"/>
        <v>0</v>
      </c>
      <c r="N74" s="182"/>
      <c r="O74" s="181">
        <f t="shared" si="6"/>
        <v>0</v>
      </c>
      <c r="P74" s="182"/>
      <c r="Q74" s="209">
        <f t="shared" si="0"/>
        <v>0</v>
      </c>
      <c r="R74" s="182"/>
      <c r="S74" s="2"/>
      <c r="T74" s="2"/>
      <c r="U74" s="2"/>
      <c r="V74" s="2"/>
      <c r="W74" s="2"/>
      <c r="X74" s="2"/>
      <c r="Y74" s="2"/>
      <c r="Z74" s="2"/>
    </row>
    <row r="75" spans="1:26" ht="14.25" customHeight="1">
      <c r="A75" s="2"/>
      <c r="B75" s="2"/>
      <c r="C75" s="115">
        <v>47088</v>
      </c>
      <c r="D75" s="125">
        <v>53</v>
      </c>
      <c r="E75" s="209">
        <f t="shared" si="1"/>
        <v>0</v>
      </c>
      <c r="F75" s="182"/>
      <c r="G75" s="209">
        <f t="shared" si="2"/>
        <v>0</v>
      </c>
      <c r="H75" s="182"/>
      <c r="I75" s="209">
        <f t="shared" si="3"/>
        <v>0</v>
      </c>
      <c r="J75" s="182"/>
      <c r="K75" s="209">
        <f t="shared" si="4"/>
        <v>0</v>
      </c>
      <c r="L75" s="182"/>
      <c r="M75" s="181">
        <f t="shared" si="5"/>
        <v>0</v>
      </c>
      <c r="N75" s="182"/>
      <c r="O75" s="181">
        <f t="shared" si="6"/>
        <v>0</v>
      </c>
      <c r="P75" s="182"/>
      <c r="Q75" s="209">
        <f t="shared" si="0"/>
        <v>0</v>
      </c>
      <c r="R75" s="182"/>
      <c r="S75" s="2"/>
      <c r="T75" s="2"/>
      <c r="U75" s="2"/>
      <c r="V75" s="2"/>
      <c r="W75" s="2"/>
      <c r="X75" s="2"/>
      <c r="Y75" s="2"/>
      <c r="Z75" s="2"/>
    </row>
    <row r="76" spans="1:26" ht="14.25" customHeight="1">
      <c r="A76" s="2"/>
      <c r="B76" s="2"/>
      <c r="C76" s="115">
        <v>47119</v>
      </c>
      <c r="D76" s="125">
        <v>54</v>
      </c>
      <c r="E76" s="209">
        <f t="shared" si="1"/>
        <v>0</v>
      </c>
      <c r="F76" s="182"/>
      <c r="G76" s="209">
        <f t="shared" si="2"/>
        <v>0</v>
      </c>
      <c r="H76" s="182"/>
      <c r="I76" s="209">
        <f t="shared" si="3"/>
        <v>0</v>
      </c>
      <c r="J76" s="182"/>
      <c r="K76" s="209">
        <f t="shared" si="4"/>
        <v>0</v>
      </c>
      <c r="L76" s="182"/>
      <c r="M76" s="181">
        <f t="shared" si="5"/>
        <v>0</v>
      </c>
      <c r="N76" s="182"/>
      <c r="O76" s="181">
        <f t="shared" si="6"/>
        <v>0</v>
      </c>
      <c r="P76" s="182"/>
      <c r="Q76" s="209">
        <f t="shared" si="0"/>
        <v>0</v>
      </c>
      <c r="R76" s="182"/>
      <c r="S76" s="2"/>
      <c r="T76" s="2"/>
      <c r="U76" s="2"/>
      <c r="V76" s="2"/>
      <c r="W76" s="2"/>
      <c r="X76" s="2"/>
      <c r="Y76" s="2"/>
      <c r="Z76" s="2"/>
    </row>
    <row r="77" spans="1:26" ht="14.25" customHeight="1">
      <c r="A77" s="2"/>
      <c r="B77" s="2"/>
      <c r="C77" s="115">
        <v>47150</v>
      </c>
      <c r="D77" s="125">
        <v>55</v>
      </c>
      <c r="E77" s="209">
        <f t="shared" si="1"/>
        <v>0</v>
      </c>
      <c r="F77" s="182"/>
      <c r="G77" s="209">
        <f t="shared" si="2"/>
        <v>0</v>
      </c>
      <c r="H77" s="182"/>
      <c r="I77" s="209">
        <f t="shared" si="3"/>
        <v>0</v>
      </c>
      <c r="J77" s="182"/>
      <c r="K77" s="209">
        <f t="shared" si="4"/>
        <v>0</v>
      </c>
      <c r="L77" s="182"/>
      <c r="M77" s="181">
        <f t="shared" si="5"/>
        <v>0</v>
      </c>
      <c r="N77" s="182"/>
      <c r="O77" s="181">
        <f t="shared" si="6"/>
        <v>0</v>
      </c>
      <c r="P77" s="182"/>
      <c r="Q77" s="209">
        <f t="shared" si="0"/>
        <v>0</v>
      </c>
      <c r="R77" s="182"/>
      <c r="S77" s="2"/>
      <c r="T77" s="2"/>
      <c r="U77" s="2"/>
      <c r="V77" s="2"/>
      <c r="W77" s="2"/>
      <c r="X77" s="2"/>
      <c r="Y77" s="2"/>
      <c r="Z77" s="2"/>
    </row>
    <row r="78" spans="1:26" ht="14.25" customHeight="1">
      <c r="A78" s="2"/>
      <c r="B78" s="2"/>
      <c r="C78" s="115">
        <v>47178</v>
      </c>
      <c r="D78" s="125">
        <v>56</v>
      </c>
      <c r="E78" s="209">
        <f t="shared" si="1"/>
        <v>0</v>
      </c>
      <c r="F78" s="182"/>
      <c r="G78" s="209">
        <f t="shared" si="2"/>
        <v>0</v>
      </c>
      <c r="H78" s="182"/>
      <c r="I78" s="209">
        <f t="shared" si="3"/>
        <v>0</v>
      </c>
      <c r="J78" s="182"/>
      <c r="K78" s="209">
        <f t="shared" si="4"/>
        <v>0</v>
      </c>
      <c r="L78" s="182"/>
      <c r="M78" s="181">
        <f t="shared" si="5"/>
        <v>0</v>
      </c>
      <c r="N78" s="182"/>
      <c r="O78" s="181">
        <f t="shared" si="6"/>
        <v>0</v>
      </c>
      <c r="P78" s="182"/>
      <c r="Q78" s="209">
        <f t="shared" si="0"/>
        <v>0</v>
      </c>
      <c r="R78" s="182"/>
      <c r="S78" s="2"/>
      <c r="T78" s="2"/>
      <c r="U78" s="2"/>
      <c r="V78" s="2"/>
      <c r="W78" s="2"/>
      <c r="X78" s="2"/>
      <c r="Y78" s="2"/>
      <c r="Z78" s="2"/>
    </row>
    <row r="79" spans="1:26" ht="14.25" customHeight="1">
      <c r="A79" s="2"/>
      <c r="B79" s="2"/>
      <c r="C79" s="115">
        <v>47209</v>
      </c>
      <c r="D79" s="125">
        <v>57</v>
      </c>
      <c r="E79" s="209">
        <f t="shared" si="1"/>
        <v>0</v>
      </c>
      <c r="F79" s="182"/>
      <c r="G79" s="209">
        <f t="shared" si="2"/>
        <v>0</v>
      </c>
      <c r="H79" s="182"/>
      <c r="I79" s="209">
        <f t="shared" si="3"/>
        <v>0</v>
      </c>
      <c r="J79" s="182"/>
      <c r="K79" s="209">
        <f t="shared" si="4"/>
        <v>0</v>
      </c>
      <c r="L79" s="182"/>
      <c r="M79" s="181">
        <f t="shared" si="5"/>
        <v>0</v>
      </c>
      <c r="N79" s="182"/>
      <c r="O79" s="181">
        <f t="shared" si="6"/>
        <v>0</v>
      </c>
      <c r="P79" s="182"/>
      <c r="Q79" s="209">
        <f t="shared" si="0"/>
        <v>0</v>
      </c>
      <c r="R79" s="182"/>
      <c r="S79" s="2"/>
      <c r="T79" s="2"/>
      <c r="U79" s="2"/>
      <c r="V79" s="2"/>
      <c r="W79" s="2"/>
      <c r="X79" s="2"/>
      <c r="Y79" s="2"/>
      <c r="Z79" s="2"/>
    </row>
    <row r="80" spans="1:26" ht="14.25" customHeight="1">
      <c r="A80" s="2"/>
      <c r="B80" s="2"/>
      <c r="C80" s="115">
        <v>47239</v>
      </c>
      <c r="D80" s="125">
        <v>58</v>
      </c>
      <c r="E80" s="209">
        <f t="shared" si="1"/>
        <v>0</v>
      </c>
      <c r="F80" s="182"/>
      <c r="G80" s="209">
        <f t="shared" si="2"/>
        <v>0</v>
      </c>
      <c r="H80" s="182"/>
      <c r="I80" s="209">
        <f t="shared" si="3"/>
        <v>0</v>
      </c>
      <c r="J80" s="182"/>
      <c r="K80" s="209">
        <f t="shared" si="4"/>
        <v>0</v>
      </c>
      <c r="L80" s="182"/>
      <c r="M80" s="181">
        <f t="shared" si="5"/>
        <v>0</v>
      </c>
      <c r="N80" s="182"/>
      <c r="O80" s="181">
        <f t="shared" si="6"/>
        <v>0</v>
      </c>
      <c r="P80" s="182"/>
      <c r="Q80" s="209">
        <f t="shared" si="0"/>
        <v>0</v>
      </c>
      <c r="R80" s="182"/>
      <c r="S80" s="2"/>
      <c r="T80" s="2"/>
      <c r="U80" s="2"/>
      <c r="V80" s="2"/>
      <c r="W80" s="2"/>
      <c r="X80" s="2"/>
      <c r="Y80" s="2"/>
      <c r="Z80" s="2"/>
    </row>
    <row r="81" spans="1:26" ht="14.25" customHeight="1">
      <c r="A81" s="2"/>
      <c r="B81" s="2"/>
      <c r="C81" s="115">
        <v>47270</v>
      </c>
      <c r="D81" s="125">
        <v>59</v>
      </c>
      <c r="E81" s="209">
        <f t="shared" si="1"/>
        <v>0</v>
      </c>
      <c r="F81" s="182"/>
      <c r="G81" s="209">
        <f t="shared" si="2"/>
        <v>0</v>
      </c>
      <c r="H81" s="182"/>
      <c r="I81" s="209">
        <f t="shared" si="3"/>
        <v>0</v>
      </c>
      <c r="J81" s="182"/>
      <c r="K81" s="209">
        <f t="shared" si="4"/>
        <v>0</v>
      </c>
      <c r="L81" s="182"/>
      <c r="M81" s="181">
        <f t="shared" si="5"/>
        <v>0</v>
      </c>
      <c r="N81" s="182"/>
      <c r="O81" s="181">
        <f t="shared" si="6"/>
        <v>0</v>
      </c>
      <c r="P81" s="182"/>
      <c r="Q81" s="209">
        <f t="shared" si="0"/>
        <v>0</v>
      </c>
      <c r="R81" s="182"/>
      <c r="S81" s="2"/>
      <c r="T81" s="2"/>
      <c r="U81" s="2"/>
      <c r="V81" s="2"/>
      <c r="W81" s="2"/>
      <c r="X81" s="2"/>
      <c r="Y81" s="2"/>
      <c r="Z81" s="2"/>
    </row>
    <row r="82" spans="1:26" ht="14.25" customHeight="1">
      <c r="A82" s="1"/>
      <c r="B82" s="1"/>
      <c r="C82" s="115">
        <v>47300</v>
      </c>
      <c r="D82" s="125">
        <v>60</v>
      </c>
      <c r="E82" s="209">
        <f t="shared" si="1"/>
        <v>0</v>
      </c>
      <c r="F82" s="182"/>
      <c r="G82" s="209">
        <f t="shared" si="2"/>
        <v>0</v>
      </c>
      <c r="H82" s="182"/>
      <c r="I82" s="209">
        <f t="shared" si="3"/>
        <v>0</v>
      </c>
      <c r="J82" s="182"/>
      <c r="K82" s="209">
        <f t="shared" si="4"/>
        <v>0</v>
      </c>
      <c r="L82" s="182"/>
      <c r="M82" s="181">
        <f t="shared" si="5"/>
        <v>0</v>
      </c>
      <c r="N82" s="182"/>
      <c r="O82" s="181">
        <f t="shared" si="6"/>
        <v>0</v>
      </c>
      <c r="P82" s="182"/>
      <c r="Q82" s="209">
        <f t="shared" si="0"/>
        <v>0</v>
      </c>
      <c r="R82" s="182"/>
      <c r="S82" s="1"/>
      <c r="T82" s="1"/>
      <c r="U82" s="1"/>
      <c r="V82" s="1"/>
      <c r="W82" s="1"/>
      <c r="X82" s="1"/>
      <c r="Y82" s="1"/>
      <c r="Z82" s="1"/>
    </row>
    <row r="83" spans="1:26" ht="14.25" customHeight="1">
      <c r="A83" s="1"/>
      <c r="B83" s="1"/>
      <c r="C83" s="115">
        <v>47331</v>
      </c>
      <c r="D83" s="125">
        <v>61</v>
      </c>
      <c r="E83" s="209">
        <f t="shared" si="1"/>
        <v>0</v>
      </c>
      <c r="F83" s="182"/>
      <c r="G83" s="209">
        <f t="shared" si="2"/>
        <v>0</v>
      </c>
      <c r="H83" s="182"/>
      <c r="I83" s="209">
        <f t="shared" si="3"/>
        <v>0</v>
      </c>
      <c r="J83" s="182"/>
      <c r="K83" s="209">
        <f t="shared" si="4"/>
        <v>0</v>
      </c>
      <c r="L83" s="182"/>
      <c r="M83" s="181">
        <f t="shared" si="5"/>
        <v>0</v>
      </c>
      <c r="N83" s="182"/>
      <c r="O83" s="181">
        <f t="shared" si="6"/>
        <v>0</v>
      </c>
      <c r="P83" s="182"/>
      <c r="Q83" s="209">
        <f t="shared" si="0"/>
        <v>0</v>
      </c>
      <c r="R83" s="182"/>
      <c r="S83" s="1"/>
      <c r="T83" s="1"/>
      <c r="U83" s="1"/>
      <c r="V83" s="1"/>
      <c r="W83" s="1"/>
      <c r="X83" s="1"/>
      <c r="Y83" s="1"/>
      <c r="Z83" s="1"/>
    </row>
    <row r="84" spans="1:26" ht="14.25" customHeight="1">
      <c r="A84" s="1"/>
      <c r="B84" s="1"/>
      <c r="C84" s="115">
        <v>47362</v>
      </c>
      <c r="D84" s="125">
        <v>62</v>
      </c>
      <c r="E84" s="209">
        <f t="shared" si="1"/>
        <v>0</v>
      </c>
      <c r="F84" s="182"/>
      <c r="G84" s="209">
        <f t="shared" si="2"/>
        <v>0</v>
      </c>
      <c r="H84" s="182"/>
      <c r="I84" s="209">
        <f t="shared" si="3"/>
        <v>0</v>
      </c>
      <c r="J84" s="182"/>
      <c r="K84" s="209">
        <f t="shared" si="4"/>
        <v>0</v>
      </c>
      <c r="L84" s="182"/>
      <c r="M84" s="181">
        <f t="shared" si="5"/>
        <v>0</v>
      </c>
      <c r="N84" s="182"/>
      <c r="O84" s="181">
        <f t="shared" si="6"/>
        <v>0</v>
      </c>
      <c r="P84" s="182"/>
      <c r="Q84" s="209">
        <f t="shared" si="0"/>
        <v>0</v>
      </c>
      <c r="R84" s="182"/>
      <c r="S84" s="1"/>
      <c r="T84" s="1"/>
      <c r="U84" s="1"/>
      <c r="V84" s="1"/>
      <c r="W84" s="1"/>
      <c r="X84" s="1"/>
      <c r="Y84" s="1"/>
      <c r="Z84" s="1"/>
    </row>
    <row r="85" spans="1:26" ht="14.25" customHeight="1">
      <c r="A85" s="1"/>
      <c r="B85" s="1"/>
      <c r="C85" s="115">
        <v>47392</v>
      </c>
      <c r="D85" s="125">
        <v>63</v>
      </c>
      <c r="E85" s="209">
        <f t="shared" si="1"/>
        <v>0</v>
      </c>
      <c r="F85" s="182"/>
      <c r="G85" s="209">
        <f t="shared" si="2"/>
        <v>0</v>
      </c>
      <c r="H85" s="182"/>
      <c r="I85" s="209">
        <f t="shared" si="3"/>
        <v>0</v>
      </c>
      <c r="J85" s="182"/>
      <c r="K85" s="209">
        <f t="shared" si="4"/>
        <v>0</v>
      </c>
      <c r="L85" s="182"/>
      <c r="M85" s="181">
        <f t="shared" si="5"/>
        <v>0</v>
      </c>
      <c r="N85" s="182"/>
      <c r="O85" s="181">
        <f t="shared" si="6"/>
        <v>0</v>
      </c>
      <c r="P85" s="182"/>
      <c r="Q85" s="209">
        <f t="shared" si="0"/>
        <v>0</v>
      </c>
      <c r="R85" s="182"/>
      <c r="S85" s="1"/>
      <c r="T85" s="1"/>
      <c r="U85" s="1"/>
      <c r="V85" s="1"/>
      <c r="W85" s="1"/>
      <c r="X85" s="1"/>
      <c r="Y85" s="1"/>
      <c r="Z85" s="1"/>
    </row>
    <row r="86" spans="1:26" ht="14.25" customHeight="1">
      <c r="A86" s="1"/>
      <c r="B86" s="1"/>
      <c r="C86" s="115">
        <v>47423</v>
      </c>
      <c r="D86" s="125">
        <v>64</v>
      </c>
      <c r="E86" s="209">
        <f t="shared" si="1"/>
        <v>0</v>
      </c>
      <c r="F86" s="182"/>
      <c r="G86" s="209">
        <f t="shared" si="2"/>
        <v>0</v>
      </c>
      <c r="H86" s="182"/>
      <c r="I86" s="209">
        <f t="shared" si="3"/>
        <v>0</v>
      </c>
      <c r="J86" s="182"/>
      <c r="K86" s="209">
        <f t="shared" si="4"/>
        <v>0</v>
      </c>
      <c r="L86" s="182"/>
      <c r="M86" s="181">
        <f t="shared" si="5"/>
        <v>0</v>
      </c>
      <c r="N86" s="182"/>
      <c r="O86" s="181">
        <f t="shared" si="6"/>
        <v>0</v>
      </c>
      <c r="P86" s="182"/>
      <c r="Q86" s="209">
        <f t="shared" si="0"/>
        <v>0</v>
      </c>
      <c r="R86" s="182"/>
      <c r="S86" s="1"/>
      <c r="T86" s="1"/>
      <c r="U86" s="1"/>
      <c r="V86" s="1"/>
      <c r="W86" s="1"/>
      <c r="X86" s="1"/>
      <c r="Y86" s="1"/>
      <c r="Z86" s="1"/>
    </row>
    <row r="87" spans="1:26" ht="14.25" customHeight="1">
      <c r="A87" s="1"/>
      <c r="B87" s="1"/>
      <c r="C87" s="115">
        <v>47453</v>
      </c>
      <c r="D87" s="125">
        <v>65</v>
      </c>
      <c r="E87" s="209">
        <f t="shared" si="1"/>
        <v>0</v>
      </c>
      <c r="F87" s="182"/>
      <c r="G87" s="209">
        <f t="shared" si="2"/>
        <v>0</v>
      </c>
      <c r="H87" s="182"/>
      <c r="I87" s="209">
        <f t="shared" si="3"/>
        <v>0</v>
      </c>
      <c r="J87" s="182"/>
      <c r="K87" s="209">
        <f t="shared" si="4"/>
        <v>0</v>
      </c>
      <c r="L87" s="182"/>
      <c r="M87" s="181">
        <f t="shared" si="5"/>
        <v>0</v>
      </c>
      <c r="N87" s="182"/>
      <c r="O87" s="181">
        <f t="shared" si="6"/>
        <v>0</v>
      </c>
      <c r="P87" s="182"/>
      <c r="Q87" s="209">
        <f t="shared" si="0"/>
        <v>0</v>
      </c>
      <c r="R87" s="182"/>
      <c r="S87" s="1"/>
      <c r="T87" s="1"/>
      <c r="U87" s="1"/>
      <c r="V87" s="1"/>
      <c r="W87" s="1"/>
      <c r="X87" s="1"/>
      <c r="Y87" s="1"/>
      <c r="Z87" s="1"/>
    </row>
    <row r="88" spans="1:26" ht="14.25" customHeight="1">
      <c r="A88" s="1"/>
      <c r="B88" s="1"/>
      <c r="C88" s="115">
        <v>47484</v>
      </c>
      <c r="D88" s="125">
        <v>66</v>
      </c>
      <c r="E88" s="209">
        <f t="shared" si="1"/>
        <v>0</v>
      </c>
      <c r="F88" s="182"/>
      <c r="G88" s="209">
        <f t="shared" si="2"/>
        <v>0</v>
      </c>
      <c r="H88" s="182"/>
      <c r="I88" s="209">
        <f t="shared" si="3"/>
        <v>0</v>
      </c>
      <c r="J88" s="182"/>
      <c r="K88" s="209">
        <f t="shared" si="4"/>
        <v>0</v>
      </c>
      <c r="L88" s="182"/>
      <c r="M88" s="181">
        <f t="shared" si="5"/>
        <v>0</v>
      </c>
      <c r="N88" s="182"/>
      <c r="O88" s="181">
        <f t="shared" si="6"/>
        <v>0</v>
      </c>
      <c r="P88" s="182"/>
      <c r="Q88" s="209">
        <f t="shared" si="0"/>
        <v>0</v>
      </c>
      <c r="R88" s="182"/>
      <c r="S88" s="1"/>
      <c r="T88" s="1"/>
      <c r="U88" s="1"/>
      <c r="V88" s="1"/>
      <c r="W88" s="1"/>
      <c r="X88" s="1"/>
      <c r="Y88" s="1"/>
      <c r="Z88" s="1"/>
    </row>
    <row r="89" spans="1:26" ht="14.25" customHeight="1">
      <c r="A89" s="1"/>
      <c r="B89" s="1"/>
      <c r="C89" s="115">
        <v>47515</v>
      </c>
      <c r="D89" s="125">
        <v>67</v>
      </c>
      <c r="E89" s="209">
        <f t="shared" si="1"/>
        <v>0</v>
      </c>
      <c r="F89" s="182"/>
      <c r="G89" s="209">
        <f t="shared" si="2"/>
        <v>0</v>
      </c>
      <c r="H89" s="182"/>
      <c r="I89" s="209">
        <f t="shared" si="3"/>
        <v>0</v>
      </c>
      <c r="J89" s="182"/>
      <c r="K89" s="209">
        <f t="shared" si="4"/>
        <v>0</v>
      </c>
      <c r="L89" s="182"/>
      <c r="M89" s="181">
        <f t="shared" si="5"/>
        <v>0</v>
      </c>
      <c r="N89" s="182"/>
      <c r="O89" s="181">
        <f t="shared" si="6"/>
        <v>0</v>
      </c>
      <c r="P89" s="182"/>
      <c r="Q89" s="209">
        <f t="shared" si="0"/>
        <v>0</v>
      </c>
      <c r="R89" s="182"/>
      <c r="S89" s="1"/>
      <c r="T89" s="1"/>
      <c r="U89" s="1"/>
      <c r="V89" s="1"/>
      <c r="W89" s="1"/>
      <c r="X89" s="1"/>
      <c r="Y89" s="1"/>
      <c r="Z89" s="1"/>
    </row>
    <row r="90" spans="1:26" ht="14.25" customHeight="1">
      <c r="A90" s="1"/>
      <c r="B90" s="1"/>
      <c r="C90" s="115">
        <v>47543</v>
      </c>
      <c r="D90" s="125">
        <v>68</v>
      </c>
      <c r="E90" s="209">
        <f t="shared" si="1"/>
        <v>0</v>
      </c>
      <c r="F90" s="182"/>
      <c r="G90" s="209">
        <f t="shared" si="2"/>
        <v>0</v>
      </c>
      <c r="H90" s="182"/>
      <c r="I90" s="209">
        <f t="shared" si="3"/>
        <v>0</v>
      </c>
      <c r="J90" s="182"/>
      <c r="K90" s="209">
        <f t="shared" si="4"/>
        <v>0</v>
      </c>
      <c r="L90" s="182"/>
      <c r="M90" s="181">
        <f t="shared" si="5"/>
        <v>0</v>
      </c>
      <c r="N90" s="182"/>
      <c r="O90" s="181">
        <f t="shared" si="6"/>
        <v>0</v>
      </c>
      <c r="P90" s="182"/>
      <c r="Q90" s="209">
        <f t="shared" si="0"/>
        <v>0</v>
      </c>
      <c r="R90" s="182"/>
      <c r="S90" s="1"/>
      <c r="T90" s="1"/>
      <c r="U90" s="1"/>
      <c r="V90" s="1"/>
      <c r="W90" s="1"/>
      <c r="X90" s="1"/>
      <c r="Y90" s="1"/>
      <c r="Z90" s="1"/>
    </row>
    <row r="91" spans="1:26" ht="14.25" customHeight="1">
      <c r="A91" s="1"/>
      <c r="B91" s="1"/>
      <c r="C91" s="115">
        <v>47574</v>
      </c>
      <c r="D91" s="125">
        <v>69</v>
      </c>
      <c r="E91" s="209">
        <f t="shared" si="1"/>
        <v>0</v>
      </c>
      <c r="F91" s="182"/>
      <c r="G91" s="209">
        <f t="shared" si="2"/>
        <v>0</v>
      </c>
      <c r="H91" s="182"/>
      <c r="I91" s="209">
        <f t="shared" si="3"/>
        <v>0</v>
      </c>
      <c r="J91" s="182"/>
      <c r="K91" s="209">
        <f t="shared" si="4"/>
        <v>0</v>
      </c>
      <c r="L91" s="182"/>
      <c r="M91" s="181">
        <f t="shared" si="5"/>
        <v>0</v>
      </c>
      <c r="N91" s="182"/>
      <c r="O91" s="181">
        <f t="shared" si="6"/>
        <v>0</v>
      </c>
      <c r="P91" s="182"/>
      <c r="Q91" s="209">
        <f t="shared" si="0"/>
        <v>0</v>
      </c>
      <c r="R91" s="182"/>
      <c r="S91" s="1"/>
      <c r="T91" s="1"/>
      <c r="U91" s="1"/>
      <c r="V91" s="1"/>
      <c r="W91" s="1"/>
      <c r="X91" s="1"/>
      <c r="Y91" s="1"/>
      <c r="Z91" s="1"/>
    </row>
    <row r="92" spans="1:26" ht="14.25" customHeight="1">
      <c r="A92" s="1"/>
      <c r="B92" s="1"/>
      <c r="C92" s="115">
        <v>47604</v>
      </c>
      <c r="D92" s="125">
        <v>70</v>
      </c>
      <c r="E92" s="209">
        <f t="shared" si="1"/>
        <v>0</v>
      </c>
      <c r="F92" s="182"/>
      <c r="G92" s="209">
        <f t="shared" si="2"/>
        <v>0</v>
      </c>
      <c r="H92" s="182"/>
      <c r="I92" s="209">
        <f t="shared" si="3"/>
        <v>0</v>
      </c>
      <c r="J92" s="182"/>
      <c r="K92" s="209">
        <f t="shared" si="4"/>
        <v>0</v>
      </c>
      <c r="L92" s="182"/>
      <c r="M92" s="181">
        <f t="shared" si="5"/>
        <v>0</v>
      </c>
      <c r="N92" s="182"/>
      <c r="O92" s="181">
        <f t="shared" si="6"/>
        <v>0</v>
      </c>
      <c r="P92" s="182"/>
      <c r="Q92" s="209">
        <f t="shared" si="0"/>
        <v>0</v>
      </c>
      <c r="R92" s="182"/>
      <c r="S92" s="1"/>
      <c r="T92" s="1"/>
      <c r="U92" s="1"/>
      <c r="V92" s="1"/>
      <c r="W92" s="1"/>
      <c r="X92" s="1"/>
      <c r="Y92" s="1"/>
      <c r="Z92" s="1"/>
    </row>
    <row r="93" spans="1:26" ht="14.25" customHeight="1">
      <c r="A93" s="1"/>
      <c r="B93" s="1"/>
      <c r="C93" s="115">
        <v>47635</v>
      </c>
      <c r="D93" s="125">
        <v>71</v>
      </c>
      <c r="E93" s="209">
        <f t="shared" si="1"/>
        <v>0</v>
      </c>
      <c r="F93" s="182"/>
      <c r="G93" s="209">
        <f t="shared" si="2"/>
        <v>0</v>
      </c>
      <c r="H93" s="182"/>
      <c r="I93" s="209">
        <f t="shared" si="3"/>
        <v>0</v>
      </c>
      <c r="J93" s="182"/>
      <c r="K93" s="209">
        <f t="shared" si="4"/>
        <v>0</v>
      </c>
      <c r="L93" s="182"/>
      <c r="M93" s="181">
        <f t="shared" si="5"/>
        <v>0</v>
      </c>
      <c r="N93" s="182"/>
      <c r="O93" s="181">
        <f t="shared" si="6"/>
        <v>0</v>
      </c>
      <c r="P93" s="182"/>
      <c r="Q93" s="209">
        <f t="shared" si="0"/>
        <v>0</v>
      </c>
      <c r="R93" s="182"/>
      <c r="S93" s="1"/>
      <c r="T93" s="1"/>
      <c r="U93" s="1"/>
      <c r="V93" s="1"/>
      <c r="W93" s="1"/>
      <c r="X93" s="1"/>
      <c r="Y93" s="1"/>
      <c r="Z93" s="1"/>
    </row>
    <row r="94" spans="1:26" ht="14.25" customHeight="1">
      <c r="A94" s="1"/>
      <c r="B94" s="1"/>
      <c r="C94" s="115">
        <v>47665</v>
      </c>
      <c r="D94" s="125">
        <v>72</v>
      </c>
      <c r="E94" s="209">
        <f t="shared" si="1"/>
        <v>0</v>
      </c>
      <c r="F94" s="182"/>
      <c r="G94" s="209">
        <f t="shared" si="2"/>
        <v>0</v>
      </c>
      <c r="H94" s="182"/>
      <c r="I94" s="209">
        <f t="shared" si="3"/>
        <v>0</v>
      </c>
      <c r="J94" s="182"/>
      <c r="K94" s="209">
        <f t="shared" si="4"/>
        <v>0</v>
      </c>
      <c r="L94" s="182"/>
      <c r="M94" s="181">
        <f t="shared" si="5"/>
        <v>0</v>
      </c>
      <c r="N94" s="182"/>
      <c r="O94" s="181">
        <f t="shared" si="6"/>
        <v>0</v>
      </c>
      <c r="P94" s="182"/>
      <c r="Q94" s="209">
        <f t="shared" si="0"/>
        <v>0</v>
      </c>
      <c r="R94" s="182"/>
      <c r="S94" s="1"/>
      <c r="T94" s="1"/>
      <c r="U94" s="1"/>
      <c r="V94" s="1"/>
      <c r="W94" s="1"/>
      <c r="X94" s="1"/>
      <c r="Y94" s="1"/>
      <c r="Z94" s="1"/>
    </row>
    <row r="95" spans="1:26" ht="14.25" customHeight="1">
      <c r="A95" s="1"/>
      <c r="B95" s="1"/>
      <c r="C95" s="115">
        <v>47696</v>
      </c>
      <c r="D95" s="125">
        <v>73</v>
      </c>
      <c r="E95" s="209">
        <f t="shared" si="1"/>
        <v>0</v>
      </c>
      <c r="F95" s="182"/>
      <c r="G95" s="209">
        <f t="shared" si="2"/>
        <v>0</v>
      </c>
      <c r="H95" s="182"/>
      <c r="I95" s="209">
        <f t="shared" si="3"/>
        <v>0</v>
      </c>
      <c r="J95" s="182"/>
      <c r="K95" s="209">
        <f t="shared" si="4"/>
        <v>0</v>
      </c>
      <c r="L95" s="182"/>
      <c r="M95" s="181">
        <f t="shared" si="5"/>
        <v>0</v>
      </c>
      <c r="N95" s="182"/>
      <c r="O95" s="181">
        <f t="shared" si="6"/>
        <v>0</v>
      </c>
      <c r="P95" s="182"/>
      <c r="Q95" s="209">
        <f t="shared" si="0"/>
        <v>0</v>
      </c>
      <c r="R95" s="182"/>
      <c r="S95" s="1"/>
      <c r="T95" s="1"/>
      <c r="U95" s="1"/>
      <c r="V95" s="1"/>
      <c r="W95" s="1"/>
      <c r="X95" s="1"/>
      <c r="Y95" s="1"/>
      <c r="Z95" s="1"/>
    </row>
    <row r="96" spans="1:26" ht="14.25" customHeight="1">
      <c r="A96" s="1"/>
      <c r="B96" s="1"/>
      <c r="C96" s="115">
        <v>47727</v>
      </c>
      <c r="D96" s="125">
        <v>74</v>
      </c>
      <c r="E96" s="209">
        <f t="shared" si="1"/>
        <v>0</v>
      </c>
      <c r="F96" s="182"/>
      <c r="G96" s="209">
        <f t="shared" si="2"/>
        <v>0</v>
      </c>
      <c r="H96" s="182"/>
      <c r="I96" s="209">
        <f t="shared" si="3"/>
        <v>0</v>
      </c>
      <c r="J96" s="182"/>
      <c r="K96" s="209">
        <f t="shared" si="4"/>
        <v>0</v>
      </c>
      <c r="L96" s="182"/>
      <c r="M96" s="181">
        <f t="shared" si="5"/>
        <v>0</v>
      </c>
      <c r="N96" s="182"/>
      <c r="O96" s="181">
        <f t="shared" si="6"/>
        <v>0</v>
      </c>
      <c r="P96" s="182"/>
      <c r="Q96" s="209">
        <f t="shared" si="0"/>
        <v>0</v>
      </c>
      <c r="R96" s="182"/>
      <c r="S96" s="1"/>
      <c r="T96" s="1"/>
      <c r="U96" s="1"/>
      <c r="V96" s="1"/>
      <c r="W96" s="1"/>
      <c r="X96" s="1"/>
      <c r="Y96" s="1"/>
      <c r="Z96" s="1"/>
    </row>
    <row r="97" spans="1:26" ht="14.25" customHeight="1">
      <c r="A97" s="1"/>
      <c r="B97" s="1"/>
      <c r="C97" s="115">
        <v>47757</v>
      </c>
      <c r="D97" s="125">
        <v>75</v>
      </c>
      <c r="E97" s="209">
        <f t="shared" si="1"/>
        <v>0</v>
      </c>
      <c r="F97" s="182"/>
      <c r="G97" s="209">
        <f t="shared" si="2"/>
        <v>0</v>
      </c>
      <c r="H97" s="182"/>
      <c r="I97" s="209">
        <f t="shared" si="3"/>
        <v>0</v>
      </c>
      <c r="J97" s="182"/>
      <c r="K97" s="209">
        <f t="shared" si="4"/>
        <v>0</v>
      </c>
      <c r="L97" s="182"/>
      <c r="M97" s="181">
        <f t="shared" si="5"/>
        <v>0</v>
      </c>
      <c r="N97" s="182"/>
      <c r="O97" s="181">
        <f t="shared" si="6"/>
        <v>0</v>
      </c>
      <c r="P97" s="182"/>
      <c r="Q97" s="209">
        <f t="shared" si="0"/>
        <v>0</v>
      </c>
      <c r="R97" s="182"/>
      <c r="S97" s="1"/>
      <c r="T97" s="1"/>
      <c r="U97" s="1"/>
      <c r="V97" s="1"/>
      <c r="W97" s="1"/>
      <c r="X97" s="1"/>
      <c r="Y97" s="1"/>
      <c r="Z97" s="1"/>
    </row>
    <row r="98" spans="1:26" ht="14.25" customHeight="1">
      <c r="A98" s="1"/>
      <c r="B98" s="1"/>
      <c r="C98" s="115">
        <v>47788</v>
      </c>
      <c r="D98" s="125">
        <v>76</v>
      </c>
      <c r="E98" s="209">
        <f t="shared" si="1"/>
        <v>0</v>
      </c>
      <c r="F98" s="182"/>
      <c r="G98" s="209">
        <f t="shared" si="2"/>
        <v>0</v>
      </c>
      <c r="H98" s="182"/>
      <c r="I98" s="209">
        <f t="shared" si="3"/>
        <v>0</v>
      </c>
      <c r="J98" s="182"/>
      <c r="K98" s="209">
        <f t="shared" si="4"/>
        <v>0</v>
      </c>
      <c r="L98" s="182"/>
      <c r="M98" s="181">
        <f t="shared" si="5"/>
        <v>0</v>
      </c>
      <c r="N98" s="182"/>
      <c r="O98" s="181">
        <f t="shared" si="6"/>
        <v>0</v>
      </c>
      <c r="P98" s="182"/>
      <c r="Q98" s="209">
        <f t="shared" si="0"/>
        <v>0</v>
      </c>
      <c r="R98" s="182"/>
      <c r="S98" s="1"/>
      <c r="T98" s="1"/>
      <c r="U98" s="1"/>
      <c r="V98" s="1"/>
      <c r="W98" s="1"/>
      <c r="X98" s="1"/>
      <c r="Y98" s="1"/>
      <c r="Z98" s="1"/>
    </row>
    <row r="99" spans="1:26" ht="14.25" customHeight="1">
      <c r="A99" s="1"/>
      <c r="B99" s="1"/>
      <c r="C99" s="115">
        <v>47818</v>
      </c>
      <c r="D99" s="125">
        <v>77</v>
      </c>
      <c r="E99" s="209">
        <f t="shared" si="1"/>
        <v>0</v>
      </c>
      <c r="F99" s="182"/>
      <c r="G99" s="209">
        <f t="shared" si="2"/>
        <v>0</v>
      </c>
      <c r="H99" s="182"/>
      <c r="I99" s="209">
        <f t="shared" si="3"/>
        <v>0</v>
      </c>
      <c r="J99" s="182"/>
      <c r="K99" s="209">
        <f t="shared" si="4"/>
        <v>0</v>
      </c>
      <c r="L99" s="182"/>
      <c r="M99" s="181">
        <f t="shared" si="5"/>
        <v>0</v>
      </c>
      <c r="N99" s="182"/>
      <c r="O99" s="181">
        <f t="shared" si="6"/>
        <v>0</v>
      </c>
      <c r="P99" s="182"/>
      <c r="Q99" s="209">
        <f t="shared" si="0"/>
        <v>0</v>
      </c>
      <c r="R99" s="182"/>
      <c r="S99" s="1"/>
      <c r="T99" s="1"/>
      <c r="U99" s="1"/>
      <c r="V99" s="1"/>
      <c r="W99" s="1"/>
      <c r="X99" s="1"/>
      <c r="Y99" s="1"/>
      <c r="Z99" s="1"/>
    </row>
    <row r="100" spans="1:26" ht="14.25" customHeight="1">
      <c r="A100" s="1"/>
      <c r="B100" s="1"/>
      <c r="C100" s="115">
        <v>47849</v>
      </c>
      <c r="D100" s="125">
        <v>78</v>
      </c>
      <c r="E100" s="209">
        <f t="shared" si="1"/>
        <v>0</v>
      </c>
      <c r="F100" s="182"/>
      <c r="G100" s="209">
        <f t="shared" si="2"/>
        <v>0</v>
      </c>
      <c r="H100" s="182"/>
      <c r="I100" s="209">
        <f t="shared" si="3"/>
        <v>0</v>
      </c>
      <c r="J100" s="182"/>
      <c r="K100" s="209">
        <f t="shared" si="4"/>
        <v>0</v>
      </c>
      <c r="L100" s="182"/>
      <c r="M100" s="181">
        <f t="shared" si="5"/>
        <v>0</v>
      </c>
      <c r="N100" s="182"/>
      <c r="O100" s="181">
        <f t="shared" si="6"/>
        <v>0</v>
      </c>
      <c r="P100" s="182"/>
      <c r="Q100" s="209">
        <f t="shared" si="0"/>
        <v>0</v>
      </c>
      <c r="R100" s="182"/>
      <c r="S100" s="1"/>
      <c r="T100" s="1"/>
      <c r="U100" s="1"/>
      <c r="V100" s="1"/>
      <c r="W100" s="1"/>
      <c r="X100" s="1"/>
      <c r="Y100" s="1"/>
      <c r="Z100" s="1"/>
    </row>
    <row r="101" spans="1:26" ht="14.25" customHeight="1">
      <c r="A101" s="1"/>
      <c r="B101" s="1"/>
      <c r="C101" s="115">
        <v>47880</v>
      </c>
      <c r="D101" s="125">
        <v>79</v>
      </c>
      <c r="E101" s="209">
        <f t="shared" si="1"/>
        <v>0</v>
      </c>
      <c r="F101" s="182"/>
      <c r="G101" s="209">
        <f t="shared" si="2"/>
        <v>0</v>
      </c>
      <c r="H101" s="182"/>
      <c r="I101" s="209">
        <f t="shared" si="3"/>
        <v>0</v>
      </c>
      <c r="J101" s="182"/>
      <c r="K101" s="209">
        <f t="shared" si="4"/>
        <v>0</v>
      </c>
      <c r="L101" s="182"/>
      <c r="M101" s="181">
        <f t="shared" si="5"/>
        <v>0</v>
      </c>
      <c r="N101" s="182"/>
      <c r="O101" s="181">
        <f t="shared" si="6"/>
        <v>0</v>
      </c>
      <c r="P101" s="182"/>
      <c r="Q101" s="209">
        <f t="shared" si="0"/>
        <v>0</v>
      </c>
      <c r="R101" s="182"/>
      <c r="S101" s="1"/>
      <c r="T101" s="1"/>
      <c r="U101" s="1"/>
      <c r="V101" s="1"/>
      <c r="W101" s="1"/>
      <c r="X101" s="1"/>
      <c r="Y101" s="1"/>
      <c r="Z101" s="1"/>
    </row>
    <row r="102" spans="1:26" ht="14.25" customHeight="1">
      <c r="A102" s="1"/>
      <c r="B102" s="1"/>
      <c r="C102" s="115">
        <v>47908</v>
      </c>
      <c r="D102" s="125">
        <v>80</v>
      </c>
      <c r="E102" s="209">
        <f t="shared" si="1"/>
        <v>0</v>
      </c>
      <c r="F102" s="182"/>
      <c r="G102" s="209">
        <f t="shared" si="2"/>
        <v>0</v>
      </c>
      <c r="H102" s="182"/>
      <c r="I102" s="209">
        <f t="shared" si="3"/>
        <v>0</v>
      </c>
      <c r="J102" s="182"/>
      <c r="K102" s="209">
        <f t="shared" si="4"/>
        <v>0</v>
      </c>
      <c r="L102" s="182"/>
      <c r="M102" s="181">
        <f t="shared" si="5"/>
        <v>0</v>
      </c>
      <c r="N102" s="182"/>
      <c r="O102" s="181">
        <f t="shared" si="6"/>
        <v>0</v>
      </c>
      <c r="P102" s="182"/>
      <c r="Q102" s="209">
        <f t="shared" si="0"/>
        <v>0</v>
      </c>
      <c r="R102" s="182"/>
      <c r="S102" s="1"/>
      <c r="T102" s="1"/>
      <c r="U102" s="1"/>
      <c r="V102" s="1"/>
      <c r="W102" s="1"/>
      <c r="X102" s="1"/>
      <c r="Y102" s="1"/>
      <c r="Z102" s="1"/>
    </row>
    <row r="103" spans="1:26" ht="14.25" customHeight="1">
      <c r="A103" s="1"/>
      <c r="B103" s="1"/>
      <c r="C103" s="115">
        <v>47939</v>
      </c>
      <c r="D103" s="125">
        <v>81</v>
      </c>
      <c r="E103" s="209">
        <f t="shared" si="1"/>
        <v>0</v>
      </c>
      <c r="F103" s="182"/>
      <c r="G103" s="209">
        <f t="shared" si="2"/>
        <v>0</v>
      </c>
      <c r="H103" s="182"/>
      <c r="I103" s="209">
        <f t="shared" si="3"/>
        <v>0</v>
      </c>
      <c r="J103" s="182"/>
      <c r="K103" s="209">
        <f t="shared" si="4"/>
        <v>0</v>
      </c>
      <c r="L103" s="182"/>
      <c r="M103" s="181">
        <f t="shared" si="5"/>
        <v>0</v>
      </c>
      <c r="N103" s="182"/>
      <c r="O103" s="181">
        <f t="shared" si="6"/>
        <v>0</v>
      </c>
      <c r="P103" s="182"/>
      <c r="Q103" s="209">
        <f t="shared" si="0"/>
        <v>0</v>
      </c>
      <c r="R103" s="182"/>
      <c r="S103" s="1"/>
      <c r="T103" s="1"/>
      <c r="U103" s="1"/>
      <c r="V103" s="1"/>
      <c r="W103" s="1"/>
      <c r="X103" s="1"/>
      <c r="Y103" s="1"/>
      <c r="Z103" s="1"/>
    </row>
    <row r="104" spans="1:26" ht="14.25" customHeight="1">
      <c r="A104" s="1"/>
      <c r="B104" s="1"/>
      <c r="C104" s="115">
        <v>47969</v>
      </c>
      <c r="D104" s="125">
        <v>82</v>
      </c>
      <c r="E104" s="209">
        <f t="shared" si="1"/>
        <v>0</v>
      </c>
      <c r="F104" s="182"/>
      <c r="G104" s="209">
        <f t="shared" si="2"/>
        <v>0</v>
      </c>
      <c r="H104" s="182"/>
      <c r="I104" s="209">
        <f t="shared" si="3"/>
        <v>0</v>
      </c>
      <c r="J104" s="182"/>
      <c r="K104" s="209">
        <f t="shared" si="4"/>
        <v>0</v>
      </c>
      <c r="L104" s="182"/>
      <c r="M104" s="181">
        <f t="shared" si="5"/>
        <v>0</v>
      </c>
      <c r="N104" s="182"/>
      <c r="O104" s="181">
        <f t="shared" si="6"/>
        <v>0</v>
      </c>
      <c r="P104" s="182"/>
      <c r="Q104" s="209">
        <f t="shared" si="0"/>
        <v>0</v>
      </c>
      <c r="R104" s="182"/>
      <c r="S104" s="1"/>
      <c r="T104" s="1"/>
      <c r="U104" s="1"/>
      <c r="V104" s="1"/>
      <c r="W104" s="1"/>
      <c r="X104" s="1"/>
      <c r="Y104" s="1"/>
      <c r="Z104" s="1"/>
    </row>
    <row r="105" spans="1:26" ht="14.25" customHeight="1">
      <c r="A105" s="1"/>
      <c r="B105" s="1"/>
      <c r="C105" s="115">
        <v>48000</v>
      </c>
      <c r="D105" s="125">
        <v>83</v>
      </c>
      <c r="E105" s="209">
        <f t="shared" si="1"/>
        <v>0</v>
      </c>
      <c r="F105" s="182"/>
      <c r="G105" s="209">
        <f t="shared" si="2"/>
        <v>0</v>
      </c>
      <c r="H105" s="182"/>
      <c r="I105" s="209">
        <f t="shared" si="3"/>
        <v>0</v>
      </c>
      <c r="J105" s="182"/>
      <c r="K105" s="209">
        <f t="shared" si="4"/>
        <v>0</v>
      </c>
      <c r="L105" s="182"/>
      <c r="M105" s="181">
        <f t="shared" si="5"/>
        <v>0</v>
      </c>
      <c r="N105" s="182"/>
      <c r="O105" s="181">
        <f t="shared" si="6"/>
        <v>0</v>
      </c>
      <c r="P105" s="182"/>
      <c r="Q105" s="209">
        <f t="shared" si="0"/>
        <v>0</v>
      </c>
      <c r="R105" s="182"/>
      <c r="S105" s="1"/>
      <c r="T105" s="1"/>
      <c r="U105" s="1"/>
      <c r="V105" s="1"/>
      <c r="W105" s="1"/>
      <c r="X105" s="1"/>
      <c r="Y105" s="1"/>
      <c r="Z105" s="1"/>
    </row>
    <row r="106" spans="1:26" ht="14.25" customHeight="1">
      <c r="A106" s="1"/>
      <c r="B106" s="1"/>
      <c r="C106" s="115">
        <v>48030</v>
      </c>
      <c r="D106" s="125">
        <v>84</v>
      </c>
      <c r="E106" s="209">
        <f t="shared" si="1"/>
        <v>0</v>
      </c>
      <c r="F106" s="182"/>
      <c r="G106" s="209">
        <f t="shared" si="2"/>
        <v>0</v>
      </c>
      <c r="H106" s="182"/>
      <c r="I106" s="209">
        <f t="shared" si="3"/>
        <v>0</v>
      </c>
      <c r="J106" s="182"/>
      <c r="K106" s="209">
        <f t="shared" si="4"/>
        <v>0</v>
      </c>
      <c r="L106" s="182"/>
      <c r="M106" s="181">
        <f t="shared" si="5"/>
        <v>0</v>
      </c>
      <c r="N106" s="182"/>
      <c r="O106" s="181">
        <f t="shared" si="6"/>
        <v>0</v>
      </c>
      <c r="P106" s="182"/>
      <c r="Q106" s="209">
        <f t="shared" si="0"/>
        <v>0</v>
      </c>
      <c r="R106" s="182"/>
      <c r="S106" s="1"/>
      <c r="T106" s="1"/>
      <c r="U106" s="1"/>
      <c r="V106" s="1"/>
      <c r="W106" s="1"/>
      <c r="X106" s="1"/>
      <c r="Y106" s="1"/>
      <c r="Z106" s="1"/>
    </row>
    <row r="107" spans="1:26" ht="14.25" customHeight="1">
      <c r="A107" s="1"/>
      <c r="B107" s="1"/>
      <c r="C107" s="115">
        <v>48061</v>
      </c>
      <c r="D107" s="125">
        <v>85</v>
      </c>
      <c r="E107" s="209">
        <f t="shared" si="1"/>
        <v>0</v>
      </c>
      <c r="F107" s="182"/>
      <c r="G107" s="209">
        <f t="shared" si="2"/>
        <v>0</v>
      </c>
      <c r="H107" s="182"/>
      <c r="I107" s="209">
        <f t="shared" si="3"/>
        <v>0</v>
      </c>
      <c r="J107" s="182"/>
      <c r="K107" s="209">
        <f t="shared" si="4"/>
        <v>0</v>
      </c>
      <c r="L107" s="182"/>
      <c r="M107" s="181">
        <f t="shared" si="5"/>
        <v>0</v>
      </c>
      <c r="N107" s="182"/>
      <c r="O107" s="181">
        <f t="shared" si="6"/>
        <v>0</v>
      </c>
      <c r="P107" s="182"/>
      <c r="Q107" s="209">
        <f t="shared" si="0"/>
        <v>0</v>
      </c>
      <c r="R107" s="182"/>
      <c r="S107" s="1"/>
      <c r="T107" s="1"/>
      <c r="U107" s="1"/>
      <c r="V107" s="1"/>
      <c r="W107" s="1"/>
      <c r="X107" s="1"/>
      <c r="Y107" s="1"/>
      <c r="Z107" s="1"/>
    </row>
    <row r="108" spans="1:26" ht="14.25" customHeight="1">
      <c r="A108" s="1"/>
      <c r="B108" s="1"/>
      <c r="C108" s="115">
        <v>48092</v>
      </c>
      <c r="D108" s="125">
        <v>86</v>
      </c>
      <c r="E108" s="209">
        <f t="shared" si="1"/>
        <v>0</v>
      </c>
      <c r="F108" s="182"/>
      <c r="G108" s="209">
        <f t="shared" si="2"/>
        <v>0</v>
      </c>
      <c r="H108" s="182"/>
      <c r="I108" s="209">
        <f t="shared" si="3"/>
        <v>0</v>
      </c>
      <c r="J108" s="182"/>
      <c r="K108" s="209">
        <f t="shared" si="4"/>
        <v>0</v>
      </c>
      <c r="L108" s="182"/>
      <c r="M108" s="181">
        <f t="shared" si="5"/>
        <v>0</v>
      </c>
      <c r="N108" s="182"/>
      <c r="O108" s="181">
        <f t="shared" si="6"/>
        <v>0</v>
      </c>
      <c r="P108" s="182"/>
      <c r="Q108" s="209">
        <f t="shared" si="0"/>
        <v>0</v>
      </c>
      <c r="R108" s="182"/>
      <c r="S108" s="1"/>
      <c r="T108" s="1"/>
      <c r="U108" s="1"/>
      <c r="V108" s="1"/>
      <c r="W108" s="1"/>
      <c r="X108" s="1"/>
      <c r="Y108" s="1"/>
      <c r="Z108" s="1"/>
    </row>
    <row r="109" spans="1:26" ht="14.25" customHeight="1">
      <c r="A109" s="1"/>
      <c r="B109" s="1"/>
      <c r="C109" s="115">
        <v>48122</v>
      </c>
      <c r="D109" s="125">
        <v>87</v>
      </c>
      <c r="E109" s="209">
        <f t="shared" si="1"/>
        <v>0</v>
      </c>
      <c r="F109" s="182"/>
      <c r="G109" s="209">
        <f t="shared" si="2"/>
        <v>0</v>
      </c>
      <c r="H109" s="182"/>
      <c r="I109" s="209">
        <f t="shared" si="3"/>
        <v>0</v>
      </c>
      <c r="J109" s="182"/>
      <c r="K109" s="209">
        <f t="shared" si="4"/>
        <v>0</v>
      </c>
      <c r="L109" s="182"/>
      <c r="M109" s="181">
        <f t="shared" si="5"/>
        <v>0</v>
      </c>
      <c r="N109" s="182"/>
      <c r="O109" s="181">
        <f t="shared" si="6"/>
        <v>0</v>
      </c>
      <c r="P109" s="182"/>
      <c r="Q109" s="209">
        <f t="shared" si="0"/>
        <v>0</v>
      </c>
      <c r="R109" s="182"/>
      <c r="S109" s="1"/>
      <c r="T109" s="1"/>
      <c r="U109" s="1"/>
      <c r="V109" s="1"/>
      <c r="W109" s="1"/>
      <c r="X109" s="1"/>
      <c r="Y109" s="1"/>
      <c r="Z109" s="1"/>
    </row>
    <row r="110" spans="1:26" ht="14.25" customHeight="1">
      <c r="A110" s="1"/>
      <c r="B110" s="1"/>
      <c r="C110" s="115">
        <v>48153</v>
      </c>
      <c r="D110" s="125">
        <v>88</v>
      </c>
      <c r="E110" s="209">
        <f t="shared" si="1"/>
        <v>0</v>
      </c>
      <c r="F110" s="182"/>
      <c r="G110" s="209">
        <f t="shared" si="2"/>
        <v>0</v>
      </c>
      <c r="H110" s="182"/>
      <c r="I110" s="209">
        <f t="shared" si="3"/>
        <v>0</v>
      </c>
      <c r="J110" s="182"/>
      <c r="K110" s="209">
        <f t="shared" si="4"/>
        <v>0</v>
      </c>
      <c r="L110" s="182"/>
      <c r="M110" s="181">
        <f t="shared" si="5"/>
        <v>0</v>
      </c>
      <c r="N110" s="182"/>
      <c r="O110" s="181">
        <f t="shared" si="6"/>
        <v>0</v>
      </c>
      <c r="P110" s="182"/>
      <c r="Q110" s="209">
        <f t="shared" si="0"/>
        <v>0</v>
      </c>
      <c r="R110" s="182"/>
      <c r="S110" s="1"/>
      <c r="T110" s="1"/>
      <c r="U110" s="1"/>
      <c r="V110" s="1"/>
      <c r="W110" s="1"/>
      <c r="X110" s="1"/>
      <c r="Y110" s="1"/>
      <c r="Z110" s="1"/>
    </row>
    <row r="111" spans="1:26" ht="14.25" customHeight="1">
      <c r="A111" s="1"/>
      <c r="B111" s="1"/>
      <c r="C111" s="115">
        <v>48183</v>
      </c>
      <c r="D111" s="125">
        <v>89</v>
      </c>
      <c r="E111" s="209">
        <f t="shared" si="1"/>
        <v>0</v>
      </c>
      <c r="F111" s="182"/>
      <c r="G111" s="209">
        <f t="shared" si="2"/>
        <v>0</v>
      </c>
      <c r="H111" s="182"/>
      <c r="I111" s="209">
        <f t="shared" si="3"/>
        <v>0</v>
      </c>
      <c r="J111" s="182"/>
      <c r="K111" s="209">
        <f t="shared" si="4"/>
        <v>0</v>
      </c>
      <c r="L111" s="182"/>
      <c r="M111" s="181">
        <f t="shared" si="5"/>
        <v>0</v>
      </c>
      <c r="N111" s="182"/>
      <c r="O111" s="181">
        <f t="shared" si="6"/>
        <v>0</v>
      </c>
      <c r="P111" s="182"/>
      <c r="Q111" s="209">
        <f t="shared" si="0"/>
        <v>0</v>
      </c>
      <c r="R111" s="182"/>
      <c r="S111" s="1"/>
      <c r="T111" s="1"/>
      <c r="U111" s="1"/>
      <c r="V111" s="1"/>
      <c r="W111" s="1"/>
      <c r="X111" s="1"/>
      <c r="Y111" s="1"/>
      <c r="Z111" s="1"/>
    </row>
    <row r="112" spans="1:26" ht="14.25" customHeight="1">
      <c r="A112" s="1"/>
      <c r="B112" s="1"/>
      <c r="C112" s="115">
        <v>48214</v>
      </c>
      <c r="D112" s="125">
        <v>90</v>
      </c>
      <c r="E112" s="209">
        <f t="shared" si="1"/>
        <v>0</v>
      </c>
      <c r="F112" s="182"/>
      <c r="G112" s="209">
        <f t="shared" si="2"/>
        <v>0</v>
      </c>
      <c r="H112" s="182"/>
      <c r="I112" s="209">
        <f t="shared" si="3"/>
        <v>0</v>
      </c>
      <c r="J112" s="182"/>
      <c r="K112" s="209">
        <f t="shared" si="4"/>
        <v>0</v>
      </c>
      <c r="L112" s="182"/>
      <c r="M112" s="181">
        <f t="shared" si="5"/>
        <v>0</v>
      </c>
      <c r="N112" s="182"/>
      <c r="O112" s="181">
        <f t="shared" si="6"/>
        <v>0</v>
      </c>
      <c r="P112" s="182"/>
      <c r="Q112" s="209">
        <f t="shared" si="0"/>
        <v>0</v>
      </c>
      <c r="R112" s="182"/>
      <c r="S112" s="1"/>
      <c r="T112" s="1"/>
      <c r="U112" s="1"/>
      <c r="V112" s="1"/>
      <c r="W112" s="1"/>
      <c r="X112" s="1"/>
      <c r="Y112" s="1"/>
      <c r="Z112" s="1"/>
    </row>
    <row r="113" spans="1:26" ht="14.25" customHeight="1">
      <c r="A113" s="1"/>
      <c r="B113" s="1"/>
      <c r="C113" s="115">
        <v>48245</v>
      </c>
      <c r="D113" s="125">
        <v>91</v>
      </c>
      <c r="E113" s="209">
        <f t="shared" si="1"/>
        <v>0</v>
      </c>
      <c r="F113" s="182"/>
      <c r="G113" s="209">
        <f t="shared" si="2"/>
        <v>0</v>
      </c>
      <c r="H113" s="182"/>
      <c r="I113" s="209">
        <f t="shared" si="3"/>
        <v>0</v>
      </c>
      <c r="J113" s="182"/>
      <c r="K113" s="209">
        <f t="shared" si="4"/>
        <v>0</v>
      </c>
      <c r="L113" s="182"/>
      <c r="M113" s="181">
        <f t="shared" si="5"/>
        <v>0</v>
      </c>
      <c r="N113" s="182"/>
      <c r="O113" s="181">
        <f t="shared" si="6"/>
        <v>0</v>
      </c>
      <c r="P113" s="182"/>
      <c r="Q113" s="209">
        <f t="shared" si="0"/>
        <v>0</v>
      </c>
      <c r="R113" s="182"/>
      <c r="S113" s="1"/>
      <c r="T113" s="1"/>
      <c r="U113" s="1"/>
      <c r="V113" s="1"/>
      <c r="W113" s="1"/>
      <c r="X113" s="1"/>
      <c r="Y113" s="1"/>
      <c r="Z113" s="1"/>
    </row>
    <row r="114" spans="1:26" ht="14.25" customHeight="1">
      <c r="A114" s="1"/>
      <c r="B114" s="1"/>
      <c r="C114" s="115">
        <v>48274</v>
      </c>
      <c r="D114" s="125">
        <v>92</v>
      </c>
      <c r="E114" s="209">
        <f t="shared" si="1"/>
        <v>0</v>
      </c>
      <c r="F114" s="182"/>
      <c r="G114" s="209">
        <f t="shared" si="2"/>
        <v>0</v>
      </c>
      <c r="H114" s="182"/>
      <c r="I114" s="209">
        <f t="shared" si="3"/>
        <v>0</v>
      </c>
      <c r="J114" s="182"/>
      <c r="K114" s="209">
        <f t="shared" si="4"/>
        <v>0</v>
      </c>
      <c r="L114" s="182"/>
      <c r="M114" s="181">
        <f t="shared" si="5"/>
        <v>0</v>
      </c>
      <c r="N114" s="182"/>
      <c r="O114" s="181">
        <f t="shared" si="6"/>
        <v>0</v>
      </c>
      <c r="P114" s="182"/>
      <c r="Q114" s="209">
        <f t="shared" si="0"/>
        <v>0</v>
      </c>
      <c r="R114" s="182"/>
      <c r="S114" s="1"/>
      <c r="T114" s="1"/>
      <c r="U114" s="1"/>
      <c r="V114" s="1"/>
      <c r="W114" s="1"/>
      <c r="X114" s="1"/>
      <c r="Y114" s="1"/>
      <c r="Z114" s="1"/>
    </row>
    <row r="115" spans="1:26" ht="14.25" customHeight="1">
      <c r="A115" s="1"/>
      <c r="B115" s="1"/>
      <c r="C115" s="115">
        <v>48305</v>
      </c>
      <c r="D115" s="125">
        <v>93</v>
      </c>
      <c r="E115" s="209">
        <f t="shared" si="1"/>
        <v>0</v>
      </c>
      <c r="F115" s="182"/>
      <c r="G115" s="209">
        <f t="shared" si="2"/>
        <v>0</v>
      </c>
      <c r="H115" s="182"/>
      <c r="I115" s="209">
        <f t="shared" si="3"/>
        <v>0</v>
      </c>
      <c r="J115" s="182"/>
      <c r="K115" s="209">
        <f t="shared" si="4"/>
        <v>0</v>
      </c>
      <c r="L115" s="182"/>
      <c r="M115" s="181">
        <f t="shared" si="5"/>
        <v>0</v>
      </c>
      <c r="N115" s="182"/>
      <c r="O115" s="181">
        <f t="shared" si="6"/>
        <v>0</v>
      </c>
      <c r="P115" s="182"/>
      <c r="Q115" s="209">
        <f t="shared" si="0"/>
        <v>0</v>
      </c>
      <c r="R115" s="182"/>
      <c r="S115" s="1"/>
      <c r="T115" s="1"/>
      <c r="U115" s="1"/>
      <c r="V115" s="1"/>
      <c r="W115" s="1"/>
      <c r="X115" s="1"/>
      <c r="Y115" s="1"/>
      <c r="Z115" s="1"/>
    </row>
    <row r="116" spans="1:26" ht="14.25" customHeight="1">
      <c r="A116" s="1"/>
      <c r="B116" s="1"/>
      <c r="C116" s="115">
        <v>48335</v>
      </c>
      <c r="D116" s="125">
        <v>94</v>
      </c>
      <c r="E116" s="209">
        <f t="shared" si="1"/>
        <v>0</v>
      </c>
      <c r="F116" s="182"/>
      <c r="G116" s="209">
        <f t="shared" si="2"/>
        <v>0</v>
      </c>
      <c r="H116" s="182"/>
      <c r="I116" s="209">
        <f t="shared" si="3"/>
        <v>0</v>
      </c>
      <c r="J116" s="182"/>
      <c r="K116" s="209">
        <f t="shared" si="4"/>
        <v>0</v>
      </c>
      <c r="L116" s="182"/>
      <c r="M116" s="181">
        <f t="shared" si="5"/>
        <v>0</v>
      </c>
      <c r="N116" s="182"/>
      <c r="O116" s="181">
        <f t="shared" si="6"/>
        <v>0</v>
      </c>
      <c r="P116" s="182"/>
      <c r="Q116" s="209">
        <f t="shared" si="0"/>
        <v>0</v>
      </c>
      <c r="R116" s="182"/>
      <c r="S116" s="1"/>
      <c r="T116" s="1"/>
      <c r="U116" s="1"/>
      <c r="V116" s="1"/>
      <c r="W116" s="1"/>
      <c r="X116" s="1"/>
      <c r="Y116" s="1"/>
      <c r="Z116" s="1"/>
    </row>
    <row r="117" spans="1:26" ht="14.25" customHeight="1">
      <c r="A117" s="1"/>
      <c r="B117" s="1"/>
      <c r="C117" s="115">
        <v>48366</v>
      </c>
      <c r="D117" s="125">
        <v>95</v>
      </c>
      <c r="E117" s="209">
        <f t="shared" si="1"/>
        <v>0</v>
      </c>
      <c r="F117" s="182"/>
      <c r="G117" s="209">
        <f t="shared" si="2"/>
        <v>0</v>
      </c>
      <c r="H117" s="182"/>
      <c r="I117" s="209">
        <f t="shared" si="3"/>
        <v>0</v>
      </c>
      <c r="J117" s="182"/>
      <c r="K117" s="209">
        <f t="shared" si="4"/>
        <v>0</v>
      </c>
      <c r="L117" s="182"/>
      <c r="M117" s="181">
        <f t="shared" si="5"/>
        <v>0</v>
      </c>
      <c r="N117" s="182"/>
      <c r="O117" s="181">
        <f t="shared" si="6"/>
        <v>0</v>
      </c>
      <c r="P117" s="182"/>
      <c r="Q117" s="209">
        <f t="shared" si="0"/>
        <v>0</v>
      </c>
      <c r="R117" s="182"/>
      <c r="S117" s="1"/>
      <c r="T117" s="1"/>
      <c r="U117" s="1"/>
      <c r="V117" s="1"/>
      <c r="W117" s="1"/>
      <c r="X117" s="1"/>
      <c r="Y117" s="1"/>
      <c r="Z117" s="1"/>
    </row>
    <row r="118" spans="1:26" ht="14.25" customHeight="1">
      <c r="A118" s="1"/>
      <c r="B118" s="1"/>
      <c r="C118" s="115">
        <v>48396</v>
      </c>
      <c r="D118" s="125">
        <v>96</v>
      </c>
      <c r="E118" s="209">
        <f t="shared" si="1"/>
        <v>0</v>
      </c>
      <c r="F118" s="182"/>
      <c r="G118" s="209">
        <f t="shared" si="2"/>
        <v>0</v>
      </c>
      <c r="H118" s="182"/>
      <c r="I118" s="209">
        <f t="shared" si="3"/>
        <v>0</v>
      </c>
      <c r="J118" s="182"/>
      <c r="K118" s="209">
        <f t="shared" si="4"/>
        <v>0</v>
      </c>
      <c r="L118" s="182"/>
      <c r="M118" s="181">
        <f t="shared" si="5"/>
        <v>0</v>
      </c>
      <c r="N118" s="182"/>
      <c r="O118" s="181">
        <f t="shared" si="6"/>
        <v>0</v>
      </c>
      <c r="P118" s="182"/>
      <c r="Q118" s="209">
        <f t="shared" si="0"/>
        <v>0</v>
      </c>
      <c r="R118" s="182"/>
      <c r="S118" s="1"/>
      <c r="T118" s="1"/>
      <c r="U118" s="1"/>
      <c r="V118" s="1"/>
      <c r="W118" s="1"/>
      <c r="X118" s="1"/>
      <c r="Y118" s="1"/>
      <c r="Z118" s="1"/>
    </row>
    <row r="119" spans="1:26" ht="14.25" customHeight="1">
      <c r="A119" s="1"/>
      <c r="B119" s="1"/>
      <c r="C119" s="115">
        <v>48427</v>
      </c>
      <c r="D119" s="125">
        <v>97</v>
      </c>
      <c r="E119" s="209">
        <f t="shared" si="1"/>
        <v>0</v>
      </c>
      <c r="F119" s="182"/>
      <c r="G119" s="209">
        <f t="shared" si="2"/>
        <v>0</v>
      </c>
      <c r="H119" s="182"/>
      <c r="I119" s="209">
        <f t="shared" si="3"/>
        <v>0</v>
      </c>
      <c r="J119" s="182"/>
      <c r="K119" s="209">
        <f t="shared" si="4"/>
        <v>0</v>
      </c>
      <c r="L119" s="182"/>
      <c r="M119" s="181">
        <f t="shared" si="5"/>
        <v>0</v>
      </c>
      <c r="N119" s="182"/>
      <c r="O119" s="181">
        <f t="shared" si="6"/>
        <v>0</v>
      </c>
      <c r="P119" s="182"/>
      <c r="Q119" s="209">
        <f t="shared" si="0"/>
        <v>0</v>
      </c>
      <c r="R119" s="182"/>
      <c r="S119" s="1"/>
      <c r="T119" s="1"/>
      <c r="U119" s="1"/>
      <c r="V119" s="1"/>
      <c r="W119" s="1"/>
      <c r="X119" s="1"/>
      <c r="Y119" s="1"/>
      <c r="Z119" s="1"/>
    </row>
    <row r="120" spans="1:26" ht="14.25" customHeight="1">
      <c r="A120" s="1"/>
      <c r="B120" s="1"/>
      <c r="C120" s="115">
        <v>48458</v>
      </c>
      <c r="D120" s="125">
        <v>98</v>
      </c>
      <c r="E120" s="209">
        <f t="shared" si="1"/>
        <v>0</v>
      </c>
      <c r="F120" s="182"/>
      <c r="G120" s="209">
        <f t="shared" si="2"/>
        <v>0</v>
      </c>
      <c r="H120" s="182"/>
      <c r="I120" s="209">
        <f t="shared" si="3"/>
        <v>0</v>
      </c>
      <c r="J120" s="182"/>
      <c r="K120" s="209">
        <f t="shared" si="4"/>
        <v>0</v>
      </c>
      <c r="L120" s="182"/>
      <c r="M120" s="181">
        <f t="shared" si="5"/>
        <v>0</v>
      </c>
      <c r="N120" s="182"/>
      <c r="O120" s="181">
        <f t="shared" si="6"/>
        <v>0</v>
      </c>
      <c r="P120" s="182"/>
      <c r="Q120" s="209">
        <f t="shared" si="0"/>
        <v>0</v>
      </c>
      <c r="R120" s="182"/>
      <c r="S120" s="1"/>
      <c r="T120" s="1"/>
      <c r="U120" s="1"/>
      <c r="V120" s="1"/>
      <c r="W120" s="1"/>
      <c r="X120" s="1"/>
      <c r="Y120" s="1"/>
      <c r="Z120" s="1"/>
    </row>
    <row r="121" spans="1:26" ht="14.25" customHeight="1">
      <c r="A121" s="1"/>
      <c r="B121" s="1"/>
      <c r="C121" s="115">
        <v>48488</v>
      </c>
      <c r="D121" s="125">
        <v>99</v>
      </c>
      <c r="E121" s="209">
        <f t="shared" si="1"/>
        <v>0</v>
      </c>
      <c r="F121" s="182"/>
      <c r="G121" s="209">
        <f t="shared" si="2"/>
        <v>0</v>
      </c>
      <c r="H121" s="182"/>
      <c r="I121" s="209">
        <f t="shared" si="3"/>
        <v>0</v>
      </c>
      <c r="J121" s="182"/>
      <c r="K121" s="209">
        <f t="shared" si="4"/>
        <v>0</v>
      </c>
      <c r="L121" s="182"/>
      <c r="M121" s="181">
        <f t="shared" si="5"/>
        <v>0</v>
      </c>
      <c r="N121" s="182"/>
      <c r="O121" s="181">
        <f t="shared" si="6"/>
        <v>0</v>
      </c>
      <c r="P121" s="182"/>
      <c r="Q121" s="209">
        <f t="shared" si="0"/>
        <v>0</v>
      </c>
      <c r="R121" s="182"/>
      <c r="S121" s="1"/>
      <c r="T121" s="1"/>
      <c r="U121" s="1"/>
      <c r="V121" s="1"/>
      <c r="W121" s="1"/>
      <c r="X121" s="1"/>
      <c r="Y121" s="1"/>
      <c r="Z121" s="1"/>
    </row>
    <row r="122" spans="1:26" ht="14.25" customHeight="1">
      <c r="A122" s="1"/>
      <c r="B122" s="1"/>
      <c r="C122" s="115">
        <v>48519</v>
      </c>
      <c r="D122" s="125">
        <v>100</v>
      </c>
      <c r="E122" s="209">
        <f t="shared" si="1"/>
        <v>0</v>
      </c>
      <c r="F122" s="182"/>
      <c r="G122" s="209">
        <f t="shared" si="2"/>
        <v>0</v>
      </c>
      <c r="H122" s="182"/>
      <c r="I122" s="209">
        <f t="shared" si="3"/>
        <v>0</v>
      </c>
      <c r="J122" s="182"/>
      <c r="K122" s="209">
        <f t="shared" si="4"/>
        <v>0</v>
      </c>
      <c r="L122" s="182"/>
      <c r="M122" s="181">
        <f t="shared" si="5"/>
        <v>0</v>
      </c>
      <c r="N122" s="182"/>
      <c r="O122" s="181">
        <f t="shared" si="6"/>
        <v>0</v>
      </c>
      <c r="P122" s="182"/>
      <c r="Q122" s="209">
        <f t="shared" si="0"/>
        <v>0</v>
      </c>
      <c r="R122" s="182"/>
      <c r="S122" s="1"/>
      <c r="T122" s="1"/>
      <c r="U122" s="1"/>
      <c r="V122" s="1"/>
      <c r="W122" s="1"/>
      <c r="X122" s="1"/>
      <c r="Y122" s="1"/>
      <c r="Z122" s="1"/>
    </row>
    <row r="123" spans="1:26" ht="14.25" customHeight="1">
      <c r="A123" s="1"/>
      <c r="B123" s="1"/>
      <c r="C123" s="115">
        <v>48549</v>
      </c>
      <c r="D123" s="125">
        <v>101</v>
      </c>
      <c r="E123" s="209">
        <f t="shared" si="1"/>
        <v>0</v>
      </c>
      <c r="F123" s="182"/>
      <c r="G123" s="209">
        <f t="shared" si="2"/>
        <v>0</v>
      </c>
      <c r="H123" s="182"/>
      <c r="I123" s="209">
        <f t="shared" si="3"/>
        <v>0</v>
      </c>
      <c r="J123" s="182"/>
      <c r="K123" s="209">
        <f t="shared" si="4"/>
        <v>0</v>
      </c>
      <c r="L123" s="182"/>
      <c r="M123" s="181">
        <f t="shared" si="5"/>
        <v>0</v>
      </c>
      <c r="N123" s="182"/>
      <c r="O123" s="181">
        <f t="shared" si="6"/>
        <v>0</v>
      </c>
      <c r="P123" s="182"/>
      <c r="Q123" s="209">
        <f t="shared" si="0"/>
        <v>0</v>
      </c>
      <c r="R123" s="182"/>
      <c r="S123" s="1"/>
      <c r="T123" s="1"/>
      <c r="U123" s="1"/>
      <c r="V123" s="1"/>
      <c r="W123" s="1"/>
      <c r="X123" s="1"/>
      <c r="Y123" s="1"/>
      <c r="Z123" s="1"/>
    </row>
    <row r="124" spans="1:26" ht="14.25" customHeight="1">
      <c r="A124" s="1"/>
      <c r="B124" s="1"/>
      <c r="C124" s="115">
        <v>48580</v>
      </c>
      <c r="D124" s="125">
        <v>102</v>
      </c>
      <c r="E124" s="209">
        <f t="shared" si="1"/>
        <v>0</v>
      </c>
      <c r="F124" s="182"/>
      <c r="G124" s="209">
        <f t="shared" si="2"/>
        <v>0</v>
      </c>
      <c r="H124" s="182"/>
      <c r="I124" s="209">
        <f t="shared" si="3"/>
        <v>0</v>
      </c>
      <c r="J124" s="182"/>
      <c r="K124" s="209">
        <f t="shared" si="4"/>
        <v>0</v>
      </c>
      <c r="L124" s="182"/>
      <c r="M124" s="181">
        <f t="shared" si="5"/>
        <v>0</v>
      </c>
      <c r="N124" s="182"/>
      <c r="O124" s="181">
        <f t="shared" si="6"/>
        <v>0</v>
      </c>
      <c r="P124" s="182"/>
      <c r="Q124" s="209">
        <f t="shared" si="0"/>
        <v>0</v>
      </c>
      <c r="R124" s="182"/>
      <c r="S124" s="1"/>
      <c r="T124" s="1"/>
      <c r="U124" s="1"/>
      <c r="V124" s="1"/>
      <c r="W124" s="1"/>
      <c r="X124" s="1"/>
      <c r="Y124" s="1"/>
      <c r="Z124" s="1"/>
    </row>
    <row r="125" spans="1:26" ht="14.25" customHeight="1">
      <c r="A125" s="1"/>
      <c r="B125" s="1"/>
      <c r="C125" s="115">
        <v>48611</v>
      </c>
      <c r="D125" s="125">
        <v>103</v>
      </c>
      <c r="E125" s="209">
        <f t="shared" si="1"/>
        <v>0</v>
      </c>
      <c r="F125" s="182"/>
      <c r="G125" s="209">
        <f t="shared" si="2"/>
        <v>0</v>
      </c>
      <c r="H125" s="182"/>
      <c r="I125" s="209">
        <f t="shared" si="3"/>
        <v>0</v>
      </c>
      <c r="J125" s="182"/>
      <c r="K125" s="209">
        <f t="shared" si="4"/>
        <v>0</v>
      </c>
      <c r="L125" s="182"/>
      <c r="M125" s="181">
        <f t="shared" si="5"/>
        <v>0</v>
      </c>
      <c r="N125" s="182"/>
      <c r="O125" s="181">
        <f t="shared" si="6"/>
        <v>0</v>
      </c>
      <c r="P125" s="182"/>
      <c r="Q125" s="209">
        <f t="shared" si="0"/>
        <v>0</v>
      </c>
      <c r="R125" s="182"/>
      <c r="S125" s="1"/>
      <c r="T125" s="1"/>
      <c r="U125" s="1"/>
      <c r="V125" s="1"/>
      <c r="W125" s="1"/>
      <c r="X125" s="1"/>
      <c r="Y125" s="1"/>
      <c r="Z125" s="1"/>
    </row>
    <row r="126" spans="1:26" ht="14.25" customHeight="1">
      <c r="A126" s="1"/>
      <c r="B126" s="1"/>
      <c r="C126" s="115">
        <v>48639</v>
      </c>
      <c r="D126" s="125">
        <v>104</v>
      </c>
      <c r="E126" s="209">
        <f t="shared" si="1"/>
        <v>0</v>
      </c>
      <c r="F126" s="182"/>
      <c r="G126" s="209">
        <f t="shared" si="2"/>
        <v>0</v>
      </c>
      <c r="H126" s="182"/>
      <c r="I126" s="209">
        <f t="shared" si="3"/>
        <v>0</v>
      </c>
      <c r="J126" s="182"/>
      <c r="K126" s="209">
        <f t="shared" si="4"/>
        <v>0</v>
      </c>
      <c r="L126" s="182"/>
      <c r="M126" s="181">
        <f t="shared" si="5"/>
        <v>0</v>
      </c>
      <c r="N126" s="182"/>
      <c r="O126" s="181">
        <f t="shared" si="6"/>
        <v>0</v>
      </c>
      <c r="P126" s="182"/>
      <c r="Q126" s="209">
        <f t="shared" si="0"/>
        <v>0</v>
      </c>
      <c r="R126" s="182"/>
      <c r="S126" s="1"/>
      <c r="T126" s="1"/>
      <c r="U126" s="1"/>
      <c r="V126" s="1"/>
      <c r="W126" s="1"/>
      <c r="X126" s="1"/>
      <c r="Y126" s="1"/>
      <c r="Z126" s="1"/>
    </row>
    <row r="127" spans="1:26" ht="14.25" customHeight="1">
      <c r="A127" s="1"/>
      <c r="B127" s="1"/>
      <c r="C127" s="115">
        <v>48670</v>
      </c>
      <c r="D127" s="125">
        <v>105</v>
      </c>
      <c r="E127" s="209">
        <f t="shared" si="1"/>
        <v>0</v>
      </c>
      <c r="F127" s="182"/>
      <c r="G127" s="209">
        <f t="shared" si="2"/>
        <v>0</v>
      </c>
      <c r="H127" s="182"/>
      <c r="I127" s="209">
        <f t="shared" si="3"/>
        <v>0</v>
      </c>
      <c r="J127" s="182"/>
      <c r="K127" s="209">
        <f t="shared" si="4"/>
        <v>0</v>
      </c>
      <c r="L127" s="182"/>
      <c r="M127" s="181">
        <f t="shared" si="5"/>
        <v>0</v>
      </c>
      <c r="N127" s="182"/>
      <c r="O127" s="181">
        <f t="shared" si="6"/>
        <v>0</v>
      </c>
      <c r="P127" s="182"/>
      <c r="Q127" s="209">
        <f t="shared" si="0"/>
        <v>0</v>
      </c>
      <c r="R127" s="182"/>
      <c r="S127" s="1"/>
      <c r="T127" s="1"/>
      <c r="U127" s="1"/>
      <c r="V127" s="1"/>
      <c r="W127" s="1"/>
      <c r="X127" s="1"/>
      <c r="Y127" s="1"/>
      <c r="Z127" s="1"/>
    </row>
    <row r="128" spans="1:26" ht="14.25" customHeight="1">
      <c r="A128" s="1"/>
      <c r="B128" s="1"/>
      <c r="C128" s="115">
        <v>48700</v>
      </c>
      <c r="D128" s="125">
        <v>106</v>
      </c>
      <c r="E128" s="209">
        <f t="shared" si="1"/>
        <v>0</v>
      </c>
      <c r="F128" s="182"/>
      <c r="G128" s="209">
        <f t="shared" si="2"/>
        <v>0</v>
      </c>
      <c r="H128" s="182"/>
      <c r="I128" s="209">
        <f t="shared" si="3"/>
        <v>0</v>
      </c>
      <c r="J128" s="182"/>
      <c r="K128" s="209">
        <f t="shared" si="4"/>
        <v>0</v>
      </c>
      <c r="L128" s="182"/>
      <c r="M128" s="181">
        <f t="shared" si="5"/>
        <v>0</v>
      </c>
      <c r="N128" s="182"/>
      <c r="O128" s="181">
        <f t="shared" si="6"/>
        <v>0</v>
      </c>
      <c r="P128" s="182"/>
      <c r="Q128" s="209">
        <f t="shared" si="0"/>
        <v>0</v>
      </c>
      <c r="R128" s="182"/>
      <c r="S128" s="1"/>
      <c r="T128" s="1"/>
      <c r="U128" s="1"/>
      <c r="V128" s="1"/>
      <c r="W128" s="1"/>
      <c r="X128" s="1"/>
      <c r="Y128" s="1"/>
      <c r="Z128" s="1"/>
    </row>
    <row r="129" spans="1:26" ht="14.25" customHeight="1">
      <c r="A129" s="1"/>
      <c r="B129" s="1"/>
      <c r="C129" s="115">
        <v>48731</v>
      </c>
      <c r="D129" s="125">
        <v>107</v>
      </c>
      <c r="E129" s="209">
        <f t="shared" si="1"/>
        <v>0</v>
      </c>
      <c r="F129" s="182"/>
      <c r="G129" s="209">
        <f t="shared" si="2"/>
        <v>0</v>
      </c>
      <c r="H129" s="182"/>
      <c r="I129" s="209">
        <f t="shared" si="3"/>
        <v>0</v>
      </c>
      <c r="J129" s="182"/>
      <c r="K129" s="209">
        <f t="shared" si="4"/>
        <v>0</v>
      </c>
      <c r="L129" s="182"/>
      <c r="M129" s="181">
        <f t="shared" si="5"/>
        <v>0</v>
      </c>
      <c r="N129" s="182"/>
      <c r="O129" s="181">
        <f t="shared" si="6"/>
        <v>0</v>
      </c>
      <c r="P129" s="182"/>
      <c r="Q129" s="209">
        <f t="shared" si="0"/>
        <v>0</v>
      </c>
      <c r="R129" s="182"/>
      <c r="S129" s="1"/>
      <c r="T129" s="1"/>
      <c r="U129" s="1"/>
      <c r="V129" s="1"/>
      <c r="W129" s="1"/>
      <c r="X129" s="1"/>
      <c r="Y129" s="1"/>
      <c r="Z129" s="1"/>
    </row>
    <row r="130" spans="1:26" ht="14.25" customHeight="1">
      <c r="A130" s="1"/>
      <c r="B130" s="1"/>
      <c r="C130" s="115">
        <v>48761</v>
      </c>
      <c r="D130" s="125">
        <v>108</v>
      </c>
      <c r="E130" s="209">
        <f t="shared" si="1"/>
        <v>0</v>
      </c>
      <c r="F130" s="182"/>
      <c r="G130" s="209">
        <f t="shared" si="2"/>
        <v>0</v>
      </c>
      <c r="H130" s="182"/>
      <c r="I130" s="209">
        <f t="shared" si="3"/>
        <v>0</v>
      </c>
      <c r="J130" s="182"/>
      <c r="K130" s="209">
        <f t="shared" si="4"/>
        <v>0</v>
      </c>
      <c r="L130" s="182"/>
      <c r="M130" s="181">
        <f t="shared" si="5"/>
        <v>0</v>
      </c>
      <c r="N130" s="182"/>
      <c r="O130" s="181">
        <f t="shared" si="6"/>
        <v>0</v>
      </c>
      <c r="P130" s="182"/>
      <c r="Q130" s="209">
        <f t="shared" si="0"/>
        <v>0</v>
      </c>
      <c r="R130" s="182"/>
      <c r="S130" s="1"/>
      <c r="T130" s="1"/>
      <c r="U130" s="1"/>
      <c r="V130" s="1"/>
      <c r="W130" s="1"/>
      <c r="X130" s="1"/>
      <c r="Y130" s="1"/>
      <c r="Z130" s="1"/>
    </row>
    <row r="131" spans="1:26" ht="14.25" customHeight="1">
      <c r="A131" s="1"/>
      <c r="B131" s="1"/>
      <c r="C131" s="115">
        <v>48792</v>
      </c>
      <c r="D131" s="125">
        <v>109</v>
      </c>
      <c r="E131" s="209">
        <f t="shared" si="1"/>
        <v>0</v>
      </c>
      <c r="F131" s="182"/>
      <c r="G131" s="209">
        <f t="shared" si="2"/>
        <v>0</v>
      </c>
      <c r="H131" s="182"/>
      <c r="I131" s="209">
        <f t="shared" si="3"/>
        <v>0</v>
      </c>
      <c r="J131" s="182"/>
      <c r="K131" s="209">
        <f t="shared" si="4"/>
        <v>0</v>
      </c>
      <c r="L131" s="182"/>
      <c r="M131" s="181">
        <f t="shared" si="5"/>
        <v>0</v>
      </c>
      <c r="N131" s="182"/>
      <c r="O131" s="181">
        <f t="shared" si="6"/>
        <v>0</v>
      </c>
      <c r="P131" s="182"/>
      <c r="Q131" s="209">
        <f t="shared" si="0"/>
        <v>0</v>
      </c>
      <c r="R131" s="182"/>
      <c r="S131" s="1"/>
      <c r="T131" s="1"/>
      <c r="U131" s="1"/>
      <c r="V131" s="1"/>
      <c r="W131" s="1"/>
      <c r="X131" s="1"/>
      <c r="Y131" s="1"/>
      <c r="Z131" s="1"/>
    </row>
    <row r="132" spans="1:26" ht="14.25" customHeight="1">
      <c r="A132" s="1"/>
      <c r="B132" s="1"/>
      <c r="C132" s="115">
        <v>48823</v>
      </c>
      <c r="D132" s="125">
        <v>110</v>
      </c>
      <c r="E132" s="209">
        <f t="shared" si="1"/>
        <v>0</v>
      </c>
      <c r="F132" s="182"/>
      <c r="G132" s="209">
        <f t="shared" si="2"/>
        <v>0</v>
      </c>
      <c r="H132" s="182"/>
      <c r="I132" s="209">
        <f t="shared" si="3"/>
        <v>0</v>
      </c>
      <c r="J132" s="182"/>
      <c r="K132" s="209">
        <f t="shared" si="4"/>
        <v>0</v>
      </c>
      <c r="L132" s="182"/>
      <c r="M132" s="181">
        <f t="shared" si="5"/>
        <v>0</v>
      </c>
      <c r="N132" s="182"/>
      <c r="O132" s="181">
        <f t="shared" si="6"/>
        <v>0</v>
      </c>
      <c r="P132" s="182"/>
      <c r="Q132" s="209">
        <f t="shared" si="0"/>
        <v>0</v>
      </c>
      <c r="R132" s="182"/>
      <c r="S132" s="1"/>
      <c r="T132" s="1"/>
      <c r="U132" s="1"/>
      <c r="V132" s="1"/>
      <c r="W132" s="1"/>
      <c r="X132" s="1"/>
      <c r="Y132" s="1"/>
      <c r="Z132" s="1"/>
    </row>
    <row r="133" spans="1:26" ht="14.25" customHeight="1">
      <c r="A133" s="1"/>
      <c r="B133" s="1"/>
      <c r="C133" s="115">
        <v>48853</v>
      </c>
      <c r="D133" s="125">
        <v>111</v>
      </c>
      <c r="E133" s="209">
        <f t="shared" si="1"/>
        <v>0</v>
      </c>
      <c r="F133" s="182"/>
      <c r="G133" s="209">
        <f t="shared" si="2"/>
        <v>0</v>
      </c>
      <c r="H133" s="182"/>
      <c r="I133" s="209">
        <f t="shared" si="3"/>
        <v>0</v>
      </c>
      <c r="J133" s="182"/>
      <c r="K133" s="209">
        <f t="shared" si="4"/>
        <v>0</v>
      </c>
      <c r="L133" s="182"/>
      <c r="M133" s="181">
        <f t="shared" si="5"/>
        <v>0</v>
      </c>
      <c r="N133" s="182"/>
      <c r="O133" s="181">
        <f t="shared" si="6"/>
        <v>0</v>
      </c>
      <c r="P133" s="182"/>
      <c r="Q133" s="209">
        <f t="shared" si="0"/>
        <v>0</v>
      </c>
      <c r="R133" s="182"/>
      <c r="S133" s="1"/>
      <c r="T133" s="1"/>
      <c r="U133" s="1"/>
      <c r="V133" s="1"/>
      <c r="W133" s="1"/>
      <c r="X133" s="1"/>
      <c r="Y133" s="1"/>
      <c r="Z133" s="1"/>
    </row>
    <row r="134" spans="1:26" ht="14.25" customHeight="1">
      <c r="A134" s="1"/>
      <c r="B134" s="1"/>
      <c r="C134" s="115">
        <v>48884</v>
      </c>
      <c r="D134" s="125">
        <v>112</v>
      </c>
      <c r="E134" s="209">
        <f t="shared" si="1"/>
        <v>0</v>
      </c>
      <c r="F134" s="182"/>
      <c r="G134" s="209">
        <f t="shared" si="2"/>
        <v>0</v>
      </c>
      <c r="H134" s="182"/>
      <c r="I134" s="209">
        <f t="shared" si="3"/>
        <v>0</v>
      </c>
      <c r="J134" s="182"/>
      <c r="K134" s="209">
        <f t="shared" si="4"/>
        <v>0</v>
      </c>
      <c r="L134" s="182"/>
      <c r="M134" s="181">
        <f t="shared" si="5"/>
        <v>0</v>
      </c>
      <c r="N134" s="182"/>
      <c r="O134" s="181">
        <f t="shared" si="6"/>
        <v>0</v>
      </c>
      <c r="P134" s="182"/>
      <c r="Q134" s="209">
        <f t="shared" si="0"/>
        <v>0</v>
      </c>
      <c r="R134" s="182"/>
      <c r="S134" s="1"/>
      <c r="T134" s="1"/>
      <c r="U134" s="1"/>
      <c r="V134" s="1"/>
      <c r="W134" s="1"/>
      <c r="X134" s="1"/>
      <c r="Y134" s="1"/>
      <c r="Z134" s="1"/>
    </row>
    <row r="135" spans="1:26" ht="14.25" customHeight="1">
      <c r="A135" s="1"/>
      <c r="B135" s="1"/>
      <c r="C135" s="115">
        <v>48914</v>
      </c>
      <c r="D135" s="125">
        <v>113</v>
      </c>
      <c r="E135" s="209">
        <f t="shared" si="1"/>
        <v>0</v>
      </c>
      <c r="F135" s="182"/>
      <c r="G135" s="209">
        <f t="shared" si="2"/>
        <v>0</v>
      </c>
      <c r="H135" s="182"/>
      <c r="I135" s="209">
        <f t="shared" si="3"/>
        <v>0</v>
      </c>
      <c r="J135" s="182"/>
      <c r="K135" s="209">
        <f t="shared" si="4"/>
        <v>0</v>
      </c>
      <c r="L135" s="182"/>
      <c r="M135" s="181">
        <f t="shared" si="5"/>
        <v>0</v>
      </c>
      <c r="N135" s="182"/>
      <c r="O135" s="181">
        <f t="shared" si="6"/>
        <v>0</v>
      </c>
      <c r="P135" s="182"/>
      <c r="Q135" s="209">
        <f t="shared" si="0"/>
        <v>0</v>
      </c>
      <c r="R135" s="182"/>
      <c r="S135" s="1"/>
      <c r="T135" s="1"/>
      <c r="U135" s="1"/>
      <c r="V135" s="1"/>
      <c r="W135" s="1"/>
      <c r="X135" s="1"/>
      <c r="Y135" s="1"/>
      <c r="Z135" s="1"/>
    </row>
    <row r="136" spans="1:26" ht="14.25" customHeight="1">
      <c r="A136" s="1"/>
      <c r="B136" s="1"/>
      <c r="C136" s="115">
        <v>48945</v>
      </c>
      <c r="D136" s="125">
        <v>114</v>
      </c>
      <c r="E136" s="209">
        <f t="shared" si="1"/>
        <v>0</v>
      </c>
      <c r="F136" s="182"/>
      <c r="G136" s="209">
        <f t="shared" si="2"/>
        <v>0</v>
      </c>
      <c r="H136" s="182"/>
      <c r="I136" s="209">
        <f t="shared" si="3"/>
        <v>0</v>
      </c>
      <c r="J136" s="182"/>
      <c r="K136" s="209">
        <f t="shared" si="4"/>
        <v>0</v>
      </c>
      <c r="L136" s="182"/>
      <c r="M136" s="181">
        <f t="shared" si="5"/>
        <v>0</v>
      </c>
      <c r="N136" s="182"/>
      <c r="O136" s="181">
        <f t="shared" si="6"/>
        <v>0</v>
      </c>
      <c r="P136" s="182"/>
      <c r="Q136" s="209">
        <f t="shared" si="0"/>
        <v>0</v>
      </c>
      <c r="R136" s="182"/>
      <c r="S136" s="1"/>
      <c r="T136" s="1"/>
      <c r="U136" s="1"/>
      <c r="V136" s="1"/>
      <c r="W136" s="1"/>
      <c r="X136" s="1"/>
      <c r="Y136" s="1"/>
      <c r="Z136" s="1"/>
    </row>
    <row r="137" spans="1:26" ht="14.25" customHeight="1">
      <c r="A137" s="1"/>
      <c r="B137" s="1"/>
      <c r="C137" s="115">
        <v>48976</v>
      </c>
      <c r="D137" s="125">
        <v>115</v>
      </c>
      <c r="E137" s="209">
        <f t="shared" si="1"/>
        <v>0</v>
      </c>
      <c r="F137" s="182"/>
      <c r="G137" s="209">
        <f t="shared" si="2"/>
        <v>0</v>
      </c>
      <c r="H137" s="182"/>
      <c r="I137" s="209">
        <f t="shared" si="3"/>
        <v>0</v>
      </c>
      <c r="J137" s="182"/>
      <c r="K137" s="209">
        <f t="shared" si="4"/>
        <v>0</v>
      </c>
      <c r="L137" s="182"/>
      <c r="M137" s="181">
        <f t="shared" si="5"/>
        <v>0</v>
      </c>
      <c r="N137" s="182"/>
      <c r="O137" s="181">
        <f t="shared" si="6"/>
        <v>0</v>
      </c>
      <c r="P137" s="182"/>
      <c r="Q137" s="209">
        <f t="shared" si="0"/>
        <v>0</v>
      </c>
      <c r="R137" s="182"/>
      <c r="S137" s="1"/>
      <c r="T137" s="1"/>
      <c r="U137" s="1"/>
      <c r="V137" s="1"/>
      <c r="W137" s="1"/>
      <c r="X137" s="1"/>
      <c r="Y137" s="1"/>
      <c r="Z137" s="1"/>
    </row>
    <row r="138" spans="1:26" ht="14.25" customHeight="1">
      <c r="A138" s="1"/>
      <c r="B138" s="1"/>
      <c r="C138" s="115">
        <v>49004</v>
      </c>
      <c r="D138" s="125">
        <v>116</v>
      </c>
      <c r="E138" s="209">
        <f t="shared" si="1"/>
        <v>0</v>
      </c>
      <c r="F138" s="182"/>
      <c r="G138" s="209">
        <f t="shared" si="2"/>
        <v>0</v>
      </c>
      <c r="H138" s="182"/>
      <c r="I138" s="209">
        <f t="shared" si="3"/>
        <v>0</v>
      </c>
      <c r="J138" s="182"/>
      <c r="K138" s="209">
        <f t="shared" si="4"/>
        <v>0</v>
      </c>
      <c r="L138" s="182"/>
      <c r="M138" s="181">
        <f t="shared" si="5"/>
        <v>0</v>
      </c>
      <c r="N138" s="182"/>
      <c r="O138" s="181">
        <f t="shared" si="6"/>
        <v>0</v>
      </c>
      <c r="P138" s="182"/>
      <c r="Q138" s="209">
        <f t="shared" si="0"/>
        <v>0</v>
      </c>
      <c r="R138" s="182"/>
      <c r="S138" s="1"/>
      <c r="T138" s="1"/>
      <c r="U138" s="1"/>
      <c r="V138" s="1"/>
      <c r="W138" s="1"/>
      <c r="X138" s="1"/>
      <c r="Y138" s="1"/>
      <c r="Z138" s="1"/>
    </row>
    <row r="139" spans="1:26" ht="14.25" customHeight="1">
      <c r="A139" s="1"/>
      <c r="B139" s="1"/>
      <c r="C139" s="115">
        <v>49035</v>
      </c>
      <c r="D139" s="125">
        <v>117</v>
      </c>
      <c r="E139" s="209">
        <f t="shared" si="1"/>
        <v>0</v>
      </c>
      <c r="F139" s="182"/>
      <c r="G139" s="209">
        <f t="shared" si="2"/>
        <v>0</v>
      </c>
      <c r="H139" s="182"/>
      <c r="I139" s="209">
        <f t="shared" si="3"/>
        <v>0</v>
      </c>
      <c r="J139" s="182"/>
      <c r="K139" s="209">
        <f t="shared" si="4"/>
        <v>0</v>
      </c>
      <c r="L139" s="182"/>
      <c r="M139" s="181">
        <f t="shared" si="5"/>
        <v>0</v>
      </c>
      <c r="N139" s="182"/>
      <c r="O139" s="181">
        <f t="shared" si="6"/>
        <v>0</v>
      </c>
      <c r="P139" s="182"/>
      <c r="Q139" s="209">
        <f t="shared" si="0"/>
        <v>0</v>
      </c>
      <c r="R139" s="182"/>
      <c r="S139" s="1"/>
      <c r="T139" s="1"/>
      <c r="U139" s="1"/>
      <c r="V139" s="1"/>
      <c r="W139" s="1"/>
      <c r="X139" s="1"/>
      <c r="Y139" s="1"/>
      <c r="Z139" s="1"/>
    </row>
    <row r="140" spans="1:26" ht="14.25" customHeight="1">
      <c r="A140" s="1"/>
      <c r="B140" s="1"/>
      <c r="C140" s="115">
        <v>49065</v>
      </c>
      <c r="D140" s="125">
        <v>118</v>
      </c>
      <c r="E140" s="209">
        <f t="shared" si="1"/>
        <v>0</v>
      </c>
      <c r="F140" s="182"/>
      <c r="G140" s="209">
        <f t="shared" si="2"/>
        <v>0</v>
      </c>
      <c r="H140" s="182"/>
      <c r="I140" s="209">
        <f t="shared" si="3"/>
        <v>0</v>
      </c>
      <c r="J140" s="182"/>
      <c r="K140" s="209">
        <f t="shared" si="4"/>
        <v>0</v>
      </c>
      <c r="L140" s="182"/>
      <c r="M140" s="181">
        <f t="shared" si="5"/>
        <v>0</v>
      </c>
      <c r="N140" s="182"/>
      <c r="O140" s="181">
        <f t="shared" si="6"/>
        <v>0</v>
      </c>
      <c r="P140" s="182"/>
      <c r="Q140" s="209">
        <f t="shared" si="0"/>
        <v>0</v>
      </c>
      <c r="R140" s="182"/>
      <c r="S140" s="1"/>
      <c r="T140" s="1"/>
      <c r="U140" s="1"/>
      <c r="V140" s="1"/>
      <c r="W140" s="1"/>
      <c r="X140" s="1"/>
      <c r="Y140" s="1"/>
      <c r="Z140" s="1"/>
    </row>
    <row r="141" spans="1:26" ht="14.25" customHeight="1">
      <c r="A141" s="1"/>
      <c r="B141" s="1"/>
      <c r="C141" s="115">
        <v>49096</v>
      </c>
      <c r="D141" s="125">
        <v>119</v>
      </c>
      <c r="E141" s="209">
        <f t="shared" si="1"/>
        <v>0</v>
      </c>
      <c r="F141" s="182"/>
      <c r="G141" s="209">
        <f t="shared" si="2"/>
        <v>0</v>
      </c>
      <c r="H141" s="182"/>
      <c r="I141" s="209">
        <f t="shared" si="3"/>
        <v>0</v>
      </c>
      <c r="J141" s="182"/>
      <c r="K141" s="209">
        <f t="shared" si="4"/>
        <v>0</v>
      </c>
      <c r="L141" s="182"/>
      <c r="M141" s="181">
        <f t="shared" si="5"/>
        <v>0</v>
      </c>
      <c r="N141" s="182"/>
      <c r="O141" s="181">
        <f t="shared" si="6"/>
        <v>0</v>
      </c>
      <c r="P141" s="182"/>
      <c r="Q141" s="209">
        <f t="shared" si="0"/>
        <v>0</v>
      </c>
      <c r="R141" s="182"/>
      <c r="S141" s="1"/>
      <c r="T141" s="1"/>
      <c r="U141" s="1"/>
      <c r="V141" s="1"/>
      <c r="W141" s="1"/>
      <c r="X141" s="1"/>
      <c r="Y141" s="1"/>
      <c r="Z141" s="1"/>
    </row>
    <row r="142" spans="1:26" ht="14.25" customHeight="1">
      <c r="A142" s="1"/>
      <c r="B142" s="1"/>
      <c r="C142" s="115">
        <v>49126</v>
      </c>
      <c r="D142" s="125">
        <v>120</v>
      </c>
      <c r="E142" s="209">
        <f t="shared" si="1"/>
        <v>0</v>
      </c>
      <c r="F142" s="182"/>
      <c r="G142" s="209">
        <f t="shared" si="2"/>
        <v>0</v>
      </c>
      <c r="H142" s="182"/>
      <c r="I142" s="209">
        <f t="shared" si="3"/>
        <v>0</v>
      </c>
      <c r="J142" s="182"/>
      <c r="K142" s="209">
        <f t="shared" si="4"/>
        <v>0</v>
      </c>
      <c r="L142" s="182"/>
      <c r="M142" s="181">
        <f t="shared" si="5"/>
        <v>0</v>
      </c>
      <c r="N142" s="182"/>
      <c r="O142" s="181">
        <f t="shared" si="6"/>
        <v>0</v>
      </c>
      <c r="P142" s="182"/>
      <c r="Q142" s="209">
        <f t="shared" si="0"/>
        <v>0</v>
      </c>
      <c r="R142" s="182"/>
      <c r="S142" s="1"/>
      <c r="T142" s="1"/>
      <c r="U142" s="1"/>
      <c r="V142" s="1"/>
      <c r="W142" s="1"/>
      <c r="X142" s="1"/>
      <c r="Y142" s="1"/>
      <c r="Z142" s="1"/>
    </row>
    <row r="143" spans="1:26" ht="14.25" customHeight="1">
      <c r="A143" s="1"/>
      <c r="B143" s="1"/>
      <c r="C143" s="115">
        <v>49157</v>
      </c>
      <c r="D143" s="125">
        <v>121</v>
      </c>
      <c r="E143" s="209">
        <f t="shared" si="1"/>
        <v>0</v>
      </c>
      <c r="F143" s="182"/>
      <c r="G143" s="209">
        <f t="shared" si="2"/>
        <v>0</v>
      </c>
      <c r="H143" s="182"/>
      <c r="I143" s="209">
        <f t="shared" si="3"/>
        <v>0</v>
      </c>
      <c r="J143" s="182"/>
      <c r="K143" s="209">
        <f t="shared" si="4"/>
        <v>0</v>
      </c>
      <c r="L143" s="182"/>
      <c r="M143" s="181">
        <f t="shared" si="5"/>
        <v>0</v>
      </c>
      <c r="N143" s="182"/>
      <c r="O143" s="181">
        <f t="shared" si="6"/>
        <v>0</v>
      </c>
      <c r="P143" s="182"/>
      <c r="Q143" s="209">
        <f t="shared" si="0"/>
        <v>0</v>
      </c>
      <c r="R143" s="182"/>
      <c r="S143" s="1"/>
      <c r="T143" s="1"/>
      <c r="U143" s="1"/>
      <c r="V143" s="1"/>
      <c r="W143" s="1"/>
      <c r="X143" s="1"/>
      <c r="Y143" s="1"/>
      <c r="Z143" s="1"/>
    </row>
    <row r="144" spans="1:26" ht="14.25" customHeight="1">
      <c r="A144" s="1"/>
      <c r="B144" s="1"/>
      <c r="C144" s="115">
        <v>49188</v>
      </c>
      <c r="D144" s="125">
        <v>122</v>
      </c>
      <c r="E144" s="209">
        <f t="shared" si="1"/>
        <v>0</v>
      </c>
      <c r="F144" s="182"/>
      <c r="G144" s="209">
        <f t="shared" si="2"/>
        <v>0</v>
      </c>
      <c r="H144" s="182"/>
      <c r="I144" s="209">
        <f t="shared" si="3"/>
        <v>0</v>
      </c>
      <c r="J144" s="182"/>
      <c r="K144" s="209">
        <f t="shared" si="4"/>
        <v>0</v>
      </c>
      <c r="L144" s="182"/>
      <c r="M144" s="181">
        <f t="shared" si="5"/>
        <v>0</v>
      </c>
      <c r="N144" s="182"/>
      <c r="O144" s="181">
        <f t="shared" si="6"/>
        <v>0</v>
      </c>
      <c r="P144" s="182"/>
      <c r="Q144" s="209">
        <f t="shared" si="0"/>
        <v>0</v>
      </c>
      <c r="R144" s="182"/>
      <c r="S144" s="1"/>
      <c r="T144" s="1"/>
      <c r="U144" s="1"/>
      <c r="V144" s="1"/>
      <c r="W144" s="1"/>
      <c r="X144" s="1"/>
      <c r="Y144" s="1"/>
      <c r="Z144" s="1"/>
    </row>
    <row r="145" spans="1:26" ht="14.25" customHeight="1">
      <c r="A145" s="1"/>
      <c r="B145" s="1"/>
      <c r="C145" s="115">
        <v>49218</v>
      </c>
      <c r="D145" s="125">
        <v>123</v>
      </c>
      <c r="E145" s="209">
        <f t="shared" si="1"/>
        <v>0</v>
      </c>
      <c r="F145" s="182"/>
      <c r="G145" s="209">
        <f t="shared" si="2"/>
        <v>0</v>
      </c>
      <c r="H145" s="182"/>
      <c r="I145" s="209">
        <f t="shared" si="3"/>
        <v>0</v>
      </c>
      <c r="J145" s="182"/>
      <c r="K145" s="209">
        <f t="shared" si="4"/>
        <v>0</v>
      </c>
      <c r="L145" s="182"/>
      <c r="M145" s="181">
        <f t="shared" si="5"/>
        <v>0</v>
      </c>
      <c r="N145" s="182"/>
      <c r="O145" s="181">
        <f t="shared" si="6"/>
        <v>0</v>
      </c>
      <c r="P145" s="182"/>
      <c r="Q145" s="209">
        <f t="shared" si="0"/>
        <v>0</v>
      </c>
      <c r="R145" s="182"/>
      <c r="S145" s="1"/>
      <c r="T145" s="1"/>
      <c r="U145" s="1"/>
      <c r="V145" s="1"/>
      <c r="W145" s="1"/>
      <c r="X145" s="1"/>
      <c r="Y145" s="1"/>
      <c r="Z145" s="1"/>
    </row>
    <row r="146" spans="1:26" ht="14.25" customHeight="1">
      <c r="A146" s="1"/>
      <c r="B146" s="1"/>
      <c r="C146" s="115">
        <v>49249</v>
      </c>
      <c r="D146" s="125">
        <v>124</v>
      </c>
      <c r="E146" s="209">
        <f t="shared" si="1"/>
        <v>0</v>
      </c>
      <c r="F146" s="182"/>
      <c r="G146" s="209">
        <f t="shared" si="2"/>
        <v>0</v>
      </c>
      <c r="H146" s="182"/>
      <c r="I146" s="209">
        <f t="shared" si="3"/>
        <v>0</v>
      </c>
      <c r="J146" s="182"/>
      <c r="K146" s="209">
        <f t="shared" si="4"/>
        <v>0</v>
      </c>
      <c r="L146" s="182"/>
      <c r="M146" s="181">
        <f t="shared" si="5"/>
        <v>0</v>
      </c>
      <c r="N146" s="182"/>
      <c r="O146" s="181">
        <f t="shared" si="6"/>
        <v>0</v>
      </c>
      <c r="P146" s="182"/>
      <c r="Q146" s="209">
        <f t="shared" si="0"/>
        <v>0</v>
      </c>
      <c r="R146" s="182"/>
      <c r="S146" s="1"/>
      <c r="T146" s="1"/>
      <c r="U146" s="1"/>
      <c r="V146" s="1"/>
      <c r="W146" s="1"/>
      <c r="X146" s="1"/>
      <c r="Y146" s="1"/>
      <c r="Z146" s="1"/>
    </row>
    <row r="147" spans="1:26" ht="14.25" customHeight="1">
      <c r="A147" s="1"/>
      <c r="B147" s="1"/>
      <c r="C147" s="115">
        <v>49279</v>
      </c>
      <c r="D147" s="125">
        <v>125</v>
      </c>
      <c r="E147" s="209">
        <f t="shared" si="1"/>
        <v>0</v>
      </c>
      <c r="F147" s="182"/>
      <c r="G147" s="209">
        <f t="shared" si="2"/>
        <v>0</v>
      </c>
      <c r="H147" s="182"/>
      <c r="I147" s="209">
        <f t="shared" si="3"/>
        <v>0</v>
      </c>
      <c r="J147" s="182"/>
      <c r="K147" s="209">
        <f t="shared" si="4"/>
        <v>0</v>
      </c>
      <c r="L147" s="182"/>
      <c r="M147" s="181">
        <f t="shared" si="5"/>
        <v>0</v>
      </c>
      <c r="N147" s="182"/>
      <c r="O147" s="181">
        <f t="shared" si="6"/>
        <v>0</v>
      </c>
      <c r="P147" s="182"/>
      <c r="Q147" s="209">
        <f t="shared" si="0"/>
        <v>0</v>
      </c>
      <c r="R147" s="182"/>
      <c r="S147" s="1"/>
      <c r="T147" s="1"/>
      <c r="U147" s="1"/>
      <c r="V147" s="1"/>
      <c r="W147" s="1"/>
      <c r="X147" s="1"/>
      <c r="Y147" s="1"/>
      <c r="Z147" s="1"/>
    </row>
    <row r="148" spans="1:26" ht="14.25" customHeight="1">
      <c r="A148" s="1"/>
      <c r="B148" s="1"/>
      <c r="C148" s="115">
        <v>49310</v>
      </c>
      <c r="D148" s="125">
        <v>126</v>
      </c>
      <c r="E148" s="209">
        <f t="shared" si="1"/>
        <v>0</v>
      </c>
      <c r="F148" s="182"/>
      <c r="G148" s="209">
        <f t="shared" si="2"/>
        <v>0</v>
      </c>
      <c r="H148" s="182"/>
      <c r="I148" s="209">
        <f t="shared" si="3"/>
        <v>0</v>
      </c>
      <c r="J148" s="182"/>
      <c r="K148" s="209">
        <f t="shared" si="4"/>
        <v>0</v>
      </c>
      <c r="L148" s="182"/>
      <c r="M148" s="181">
        <f t="shared" si="5"/>
        <v>0</v>
      </c>
      <c r="N148" s="182"/>
      <c r="O148" s="181">
        <f t="shared" si="6"/>
        <v>0</v>
      </c>
      <c r="P148" s="182"/>
      <c r="Q148" s="209">
        <f t="shared" si="0"/>
        <v>0</v>
      </c>
      <c r="R148" s="182"/>
      <c r="S148" s="1"/>
      <c r="T148" s="1"/>
      <c r="U148" s="1"/>
      <c r="V148" s="1"/>
      <c r="W148" s="1"/>
      <c r="X148" s="1"/>
      <c r="Y148" s="1"/>
      <c r="Z148" s="1"/>
    </row>
    <row r="149" spans="1:26" ht="14.25" customHeight="1">
      <c r="A149" s="1"/>
      <c r="B149" s="1"/>
      <c r="C149" s="115">
        <v>49341</v>
      </c>
      <c r="D149" s="125">
        <v>127</v>
      </c>
      <c r="E149" s="209">
        <f t="shared" si="1"/>
        <v>0</v>
      </c>
      <c r="F149" s="182"/>
      <c r="G149" s="209">
        <f t="shared" si="2"/>
        <v>0</v>
      </c>
      <c r="H149" s="182"/>
      <c r="I149" s="209">
        <f t="shared" si="3"/>
        <v>0</v>
      </c>
      <c r="J149" s="182"/>
      <c r="K149" s="209">
        <f t="shared" si="4"/>
        <v>0</v>
      </c>
      <c r="L149" s="182"/>
      <c r="M149" s="181">
        <f t="shared" si="5"/>
        <v>0</v>
      </c>
      <c r="N149" s="182"/>
      <c r="O149" s="181">
        <f t="shared" si="6"/>
        <v>0</v>
      </c>
      <c r="P149" s="182"/>
      <c r="Q149" s="209">
        <f t="shared" si="0"/>
        <v>0</v>
      </c>
      <c r="R149" s="182"/>
      <c r="S149" s="1"/>
      <c r="T149" s="1"/>
      <c r="U149" s="1"/>
      <c r="V149" s="1"/>
      <c r="W149" s="1"/>
      <c r="X149" s="1"/>
      <c r="Y149" s="1"/>
      <c r="Z149" s="1"/>
    </row>
    <row r="150" spans="1:26" ht="14.25" customHeight="1">
      <c r="A150" s="1"/>
      <c r="B150" s="1"/>
      <c r="C150" s="115">
        <v>49369</v>
      </c>
      <c r="D150" s="125">
        <v>128</v>
      </c>
      <c r="E150" s="209">
        <f t="shared" si="1"/>
        <v>0</v>
      </c>
      <c r="F150" s="182"/>
      <c r="G150" s="209">
        <f t="shared" si="2"/>
        <v>0</v>
      </c>
      <c r="H150" s="182"/>
      <c r="I150" s="209">
        <f t="shared" si="3"/>
        <v>0</v>
      </c>
      <c r="J150" s="182"/>
      <c r="K150" s="209">
        <f t="shared" si="4"/>
        <v>0</v>
      </c>
      <c r="L150" s="182"/>
      <c r="M150" s="181">
        <f t="shared" si="5"/>
        <v>0</v>
      </c>
      <c r="N150" s="182"/>
      <c r="O150" s="181">
        <f t="shared" si="6"/>
        <v>0</v>
      </c>
      <c r="P150" s="182"/>
      <c r="Q150" s="209">
        <f t="shared" si="0"/>
        <v>0</v>
      </c>
      <c r="R150" s="182"/>
      <c r="S150" s="1"/>
      <c r="T150" s="1"/>
      <c r="U150" s="1"/>
      <c r="V150" s="1"/>
      <c r="W150" s="1"/>
      <c r="X150" s="1"/>
      <c r="Y150" s="1"/>
      <c r="Z150" s="1"/>
    </row>
    <row r="151" spans="1:26" ht="14.25" customHeight="1">
      <c r="A151" s="1"/>
      <c r="B151" s="1"/>
      <c r="C151" s="115">
        <v>49400</v>
      </c>
      <c r="D151" s="125">
        <v>129</v>
      </c>
      <c r="E151" s="209">
        <f t="shared" si="1"/>
        <v>0</v>
      </c>
      <c r="F151" s="182"/>
      <c r="G151" s="209">
        <f t="shared" si="2"/>
        <v>0</v>
      </c>
      <c r="H151" s="182"/>
      <c r="I151" s="209">
        <f t="shared" si="3"/>
        <v>0</v>
      </c>
      <c r="J151" s="182"/>
      <c r="K151" s="209">
        <f t="shared" si="4"/>
        <v>0</v>
      </c>
      <c r="L151" s="182"/>
      <c r="M151" s="181">
        <f t="shared" si="5"/>
        <v>0</v>
      </c>
      <c r="N151" s="182"/>
      <c r="O151" s="181">
        <f t="shared" si="6"/>
        <v>0</v>
      </c>
      <c r="P151" s="182"/>
      <c r="Q151" s="209">
        <f t="shared" si="0"/>
        <v>0</v>
      </c>
      <c r="R151" s="182"/>
      <c r="S151" s="1"/>
      <c r="T151" s="1"/>
      <c r="U151" s="1"/>
      <c r="V151" s="1"/>
      <c r="W151" s="1"/>
      <c r="X151" s="1"/>
      <c r="Y151" s="1"/>
      <c r="Z151" s="1"/>
    </row>
    <row r="152" spans="1:26" ht="14.25" customHeight="1">
      <c r="A152" s="1"/>
      <c r="B152" s="1"/>
      <c r="C152" s="115">
        <v>49430</v>
      </c>
      <c r="D152" s="125">
        <v>130</v>
      </c>
      <c r="E152" s="209">
        <f t="shared" si="1"/>
        <v>0</v>
      </c>
      <c r="F152" s="182"/>
      <c r="G152" s="209">
        <f t="shared" si="2"/>
        <v>0</v>
      </c>
      <c r="H152" s="182"/>
      <c r="I152" s="209">
        <f t="shared" si="3"/>
        <v>0</v>
      </c>
      <c r="J152" s="182"/>
      <c r="K152" s="209">
        <f t="shared" si="4"/>
        <v>0</v>
      </c>
      <c r="L152" s="182"/>
      <c r="M152" s="181">
        <f t="shared" si="5"/>
        <v>0</v>
      </c>
      <c r="N152" s="182"/>
      <c r="O152" s="181">
        <f t="shared" si="6"/>
        <v>0</v>
      </c>
      <c r="P152" s="182"/>
      <c r="Q152" s="209">
        <f t="shared" si="0"/>
        <v>0</v>
      </c>
      <c r="R152" s="182"/>
      <c r="S152" s="1"/>
      <c r="T152" s="1"/>
      <c r="U152" s="1"/>
      <c r="V152" s="1"/>
      <c r="W152" s="1"/>
      <c r="X152" s="1"/>
      <c r="Y152" s="1"/>
      <c r="Z152" s="1"/>
    </row>
    <row r="153" spans="1:26" ht="14.25" customHeight="1">
      <c r="A153" s="1"/>
      <c r="B153" s="1"/>
      <c r="C153" s="115">
        <v>49461</v>
      </c>
      <c r="D153" s="125">
        <v>131</v>
      </c>
      <c r="E153" s="209">
        <f t="shared" si="1"/>
        <v>0</v>
      </c>
      <c r="F153" s="182"/>
      <c r="G153" s="209">
        <f t="shared" si="2"/>
        <v>0</v>
      </c>
      <c r="H153" s="182"/>
      <c r="I153" s="209">
        <f t="shared" si="3"/>
        <v>0</v>
      </c>
      <c r="J153" s="182"/>
      <c r="K153" s="209">
        <f t="shared" si="4"/>
        <v>0</v>
      </c>
      <c r="L153" s="182"/>
      <c r="M153" s="181">
        <f t="shared" si="5"/>
        <v>0</v>
      </c>
      <c r="N153" s="182"/>
      <c r="O153" s="181">
        <f t="shared" si="6"/>
        <v>0</v>
      </c>
      <c r="P153" s="182"/>
      <c r="Q153" s="209">
        <f t="shared" si="0"/>
        <v>0</v>
      </c>
      <c r="R153" s="182"/>
      <c r="S153" s="1"/>
      <c r="T153" s="1"/>
      <c r="U153" s="1"/>
      <c r="V153" s="1"/>
      <c r="W153" s="1"/>
      <c r="X153" s="1"/>
      <c r="Y153" s="1"/>
      <c r="Z153" s="1"/>
    </row>
    <row r="154" spans="1:26" ht="14.25" customHeight="1">
      <c r="A154" s="1"/>
      <c r="B154" s="1"/>
      <c r="C154" s="115">
        <v>49491</v>
      </c>
      <c r="D154" s="125">
        <v>132</v>
      </c>
      <c r="E154" s="209">
        <f t="shared" si="1"/>
        <v>0</v>
      </c>
      <c r="F154" s="182"/>
      <c r="G154" s="209">
        <f t="shared" si="2"/>
        <v>0</v>
      </c>
      <c r="H154" s="182"/>
      <c r="I154" s="209">
        <f t="shared" si="3"/>
        <v>0</v>
      </c>
      <c r="J154" s="182"/>
      <c r="K154" s="209">
        <f t="shared" si="4"/>
        <v>0</v>
      </c>
      <c r="L154" s="182"/>
      <c r="M154" s="181">
        <f t="shared" si="5"/>
        <v>0</v>
      </c>
      <c r="N154" s="182"/>
      <c r="O154" s="181">
        <f t="shared" si="6"/>
        <v>0</v>
      </c>
      <c r="P154" s="182"/>
      <c r="Q154" s="209">
        <f t="shared" si="0"/>
        <v>0</v>
      </c>
      <c r="R154" s="182"/>
      <c r="S154" s="1"/>
      <c r="T154" s="1"/>
      <c r="U154" s="1"/>
      <c r="V154" s="1"/>
      <c r="W154" s="1"/>
      <c r="X154" s="1"/>
      <c r="Y154" s="1"/>
      <c r="Z154" s="1"/>
    </row>
    <row r="155" spans="1:26" ht="14.25" customHeight="1">
      <c r="A155" s="1"/>
      <c r="B155" s="1"/>
      <c r="C155" s="115">
        <v>49522</v>
      </c>
      <c r="D155" s="125">
        <v>133</v>
      </c>
      <c r="E155" s="209">
        <f t="shared" si="1"/>
        <v>0</v>
      </c>
      <c r="F155" s="182"/>
      <c r="G155" s="209">
        <f t="shared" si="2"/>
        <v>0</v>
      </c>
      <c r="H155" s="182"/>
      <c r="I155" s="209">
        <f t="shared" si="3"/>
        <v>0</v>
      </c>
      <c r="J155" s="182"/>
      <c r="K155" s="209">
        <f t="shared" si="4"/>
        <v>0</v>
      </c>
      <c r="L155" s="182"/>
      <c r="M155" s="181">
        <f t="shared" si="5"/>
        <v>0</v>
      </c>
      <c r="N155" s="182"/>
      <c r="O155" s="181">
        <f t="shared" si="6"/>
        <v>0</v>
      </c>
      <c r="P155" s="182"/>
      <c r="Q155" s="209">
        <f t="shared" si="0"/>
        <v>0</v>
      </c>
      <c r="R155" s="182"/>
      <c r="S155" s="1"/>
      <c r="T155" s="1"/>
      <c r="U155" s="1"/>
      <c r="V155" s="1"/>
      <c r="W155" s="1"/>
      <c r="X155" s="1"/>
      <c r="Y155" s="1"/>
      <c r="Z155" s="1"/>
    </row>
    <row r="156" spans="1:26" ht="14.25" customHeight="1">
      <c r="A156" s="1"/>
      <c r="B156" s="1"/>
      <c r="C156" s="115">
        <v>49553</v>
      </c>
      <c r="D156" s="125">
        <v>134</v>
      </c>
      <c r="E156" s="209">
        <f t="shared" si="1"/>
        <v>0</v>
      </c>
      <c r="F156" s="182"/>
      <c r="G156" s="209">
        <f t="shared" si="2"/>
        <v>0</v>
      </c>
      <c r="H156" s="182"/>
      <c r="I156" s="209">
        <f t="shared" si="3"/>
        <v>0</v>
      </c>
      <c r="J156" s="182"/>
      <c r="K156" s="209">
        <f t="shared" si="4"/>
        <v>0</v>
      </c>
      <c r="L156" s="182"/>
      <c r="M156" s="181">
        <f t="shared" si="5"/>
        <v>0</v>
      </c>
      <c r="N156" s="182"/>
      <c r="O156" s="181">
        <f t="shared" si="6"/>
        <v>0</v>
      </c>
      <c r="P156" s="182"/>
      <c r="Q156" s="209">
        <f t="shared" si="0"/>
        <v>0</v>
      </c>
      <c r="R156" s="182"/>
      <c r="S156" s="1"/>
      <c r="T156" s="1"/>
      <c r="U156" s="1"/>
      <c r="V156" s="1"/>
      <c r="W156" s="1"/>
      <c r="X156" s="1"/>
      <c r="Y156" s="1"/>
      <c r="Z156" s="1"/>
    </row>
    <row r="157" spans="1:26" ht="14.25" customHeight="1">
      <c r="A157" s="1"/>
      <c r="B157" s="1"/>
      <c r="C157" s="115">
        <v>49583</v>
      </c>
      <c r="D157" s="125">
        <v>135</v>
      </c>
      <c r="E157" s="209">
        <f t="shared" si="1"/>
        <v>0</v>
      </c>
      <c r="F157" s="182"/>
      <c r="G157" s="209">
        <f t="shared" si="2"/>
        <v>0</v>
      </c>
      <c r="H157" s="182"/>
      <c r="I157" s="209">
        <f t="shared" si="3"/>
        <v>0</v>
      </c>
      <c r="J157" s="182"/>
      <c r="K157" s="209">
        <f t="shared" si="4"/>
        <v>0</v>
      </c>
      <c r="L157" s="182"/>
      <c r="M157" s="181">
        <f t="shared" si="5"/>
        <v>0</v>
      </c>
      <c r="N157" s="182"/>
      <c r="O157" s="181">
        <f t="shared" si="6"/>
        <v>0</v>
      </c>
      <c r="P157" s="182"/>
      <c r="Q157" s="209">
        <f t="shared" si="0"/>
        <v>0</v>
      </c>
      <c r="R157" s="182"/>
      <c r="S157" s="1"/>
      <c r="T157" s="1"/>
      <c r="U157" s="1"/>
      <c r="V157" s="1"/>
      <c r="W157" s="1"/>
      <c r="X157" s="1"/>
      <c r="Y157" s="1"/>
      <c r="Z157" s="1"/>
    </row>
    <row r="158" spans="1:26" ht="14.25" customHeight="1">
      <c r="A158" s="1"/>
      <c r="B158" s="1"/>
      <c r="C158" s="115">
        <v>49614</v>
      </c>
      <c r="D158" s="125">
        <v>136</v>
      </c>
      <c r="E158" s="209">
        <f t="shared" si="1"/>
        <v>0</v>
      </c>
      <c r="F158" s="182"/>
      <c r="G158" s="209">
        <f t="shared" si="2"/>
        <v>0</v>
      </c>
      <c r="H158" s="182"/>
      <c r="I158" s="209">
        <f t="shared" si="3"/>
        <v>0</v>
      </c>
      <c r="J158" s="182"/>
      <c r="K158" s="209">
        <f t="shared" si="4"/>
        <v>0</v>
      </c>
      <c r="L158" s="182"/>
      <c r="M158" s="181">
        <f t="shared" si="5"/>
        <v>0</v>
      </c>
      <c r="N158" s="182"/>
      <c r="O158" s="181">
        <f t="shared" si="6"/>
        <v>0</v>
      </c>
      <c r="P158" s="182"/>
      <c r="Q158" s="209">
        <f t="shared" si="0"/>
        <v>0</v>
      </c>
      <c r="R158" s="182"/>
      <c r="S158" s="1"/>
      <c r="T158" s="1"/>
      <c r="U158" s="1"/>
      <c r="V158" s="1"/>
      <c r="W158" s="1"/>
      <c r="X158" s="1"/>
      <c r="Y158" s="1"/>
      <c r="Z158" s="1"/>
    </row>
    <row r="159" spans="1:26" ht="14.25" customHeight="1">
      <c r="A159" s="1"/>
      <c r="B159" s="1"/>
      <c r="C159" s="115">
        <v>49644</v>
      </c>
      <c r="D159" s="125">
        <v>137</v>
      </c>
      <c r="E159" s="209">
        <f t="shared" si="1"/>
        <v>0</v>
      </c>
      <c r="F159" s="182"/>
      <c r="G159" s="209">
        <f t="shared" si="2"/>
        <v>0</v>
      </c>
      <c r="H159" s="182"/>
      <c r="I159" s="209">
        <f t="shared" si="3"/>
        <v>0</v>
      </c>
      <c r="J159" s="182"/>
      <c r="K159" s="209">
        <f t="shared" si="4"/>
        <v>0</v>
      </c>
      <c r="L159" s="182"/>
      <c r="M159" s="181">
        <f t="shared" si="5"/>
        <v>0</v>
      </c>
      <c r="N159" s="182"/>
      <c r="O159" s="181">
        <f t="shared" si="6"/>
        <v>0</v>
      </c>
      <c r="P159" s="182"/>
      <c r="Q159" s="209">
        <f t="shared" si="0"/>
        <v>0</v>
      </c>
      <c r="R159" s="182"/>
      <c r="S159" s="1"/>
      <c r="T159" s="1"/>
      <c r="U159" s="1"/>
      <c r="V159" s="1"/>
      <c r="W159" s="1"/>
      <c r="X159" s="1"/>
      <c r="Y159" s="1"/>
      <c r="Z159" s="1"/>
    </row>
    <row r="160" spans="1:26" ht="14.25" customHeight="1">
      <c r="A160" s="1"/>
      <c r="B160" s="1"/>
      <c r="C160" s="115">
        <v>49675</v>
      </c>
      <c r="D160" s="125">
        <v>138</v>
      </c>
      <c r="E160" s="209">
        <f t="shared" si="1"/>
        <v>0</v>
      </c>
      <c r="F160" s="182"/>
      <c r="G160" s="209">
        <f t="shared" si="2"/>
        <v>0</v>
      </c>
      <c r="H160" s="182"/>
      <c r="I160" s="209">
        <f t="shared" si="3"/>
        <v>0</v>
      </c>
      <c r="J160" s="182"/>
      <c r="K160" s="209">
        <f t="shared" si="4"/>
        <v>0</v>
      </c>
      <c r="L160" s="182"/>
      <c r="M160" s="181">
        <f t="shared" si="5"/>
        <v>0</v>
      </c>
      <c r="N160" s="182"/>
      <c r="O160" s="181">
        <f t="shared" si="6"/>
        <v>0</v>
      </c>
      <c r="P160" s="182"/>
      <c r="Q160" s="209">
        <f t="shared" si="0"/>
        <v>0</v>
      </c>
      <c r="R160" s="182"/>
      <c r="S160" s="1"/>
      <c r="T160" s="1"/>
      <c r="U160" s="1"/>
      <c r="V160" s="1"/>
      <c r="W160" s="1"/>
      <c r="X160" s="1"/>
      <c r="Y160" s="1"/>
      <c r="Z160" s="1"/>
    </row>
    <row r="161" spans="1:26" ht="14.25" customHeight="1">
      <c r="A161" s="1"/>
      <c r="B161" s="1"/>
      <c r="C161" s="115">
        <v>49706</v>
      </c>
      <c r="D161" s="125">
        <v>139</v>
      </c>
      <c r="E161" s="209">
        <f t="shared" si="1"/>
        <v>0</v>
      </c>
      <c r="F161" s="182"/>
      <c r="G161" s="209">
        <f t="shared" si="2"/>
        <v>0</v>
      </c>
      <c r="H161" s="182"/>
      <c r="I161" s="209">
        <f t="shared" si="3"/>
        <v>0</v>
      </c>
      <c r="J161" s="182"/>
      <c r="K161" s="209">
        <f t="shared" si="4"/>
        <v>0</v>
      </c>
      <c r="L161" s="182"/>
      <c r="M161" s="181">
        <f t="shared" si="5"/>
        <v>0</v>
      </c>
      <c r="N161" s="182"/>
      <c r="O161" s="181">
        <f t="shared" si="6"/>
        <v>0</v>
      </c>
      <c r="P161" s="182"/>
      <c r="Q161" s="209">
        <f t="shared" si="0"/>
        <v>0</v>
      </c>
      <c r="R161" s="182"/>
      <c r="S161" s="1"/>
      <c r="T161" s="1"/>
      <c r="U161" s="1"/>
      <c r="V161" s="1"/>
      <c r="W161" s="1"/>
      <c r="X161" s="1"/>
      <c r="Y161" s="1"/>
      <c r="Z161" s="1"/>
    </row>
    <row r="162" spans="1:26" ht="14.25" customHeight="1">
      <c r="A162" s="1"/>
      <c r="B162" s="1"/>
      <c r="C162" s="115">
        <v>49735</v>
      </c>
      <c r="D162" s="125">
        <v>140</v>
      </c>
      <c r="E162" s="209">
        <f t="shared" si="1"/>
        <v>0</v>
      </c>
      <c r="F162" s="182"/>
      <c r="G162" s="209">
        <f t="shared" si="2"/>
        <v>0</v>
      </c>
      <c r="H162" s="182"/>
      <c r="I162" s="209">
        <f t="shared" si="3"/>
        <v>0</v>
      </c>
      <c r="J162" s="182"/>
      <c r="K162" s="209">
        <f t="shared" si="4"/>
        <v>0</v>
      </c>
      <c r="L162" s="182"/>
      <c r="M162" s="181">
        <f t="shared" si="5"/>
        <v>0</v>
      </c>
      <c r="N162" s="182"/>
      <c r="O162" s="181">
        <f t="shared" si="6"/>
        <v>0</v>
      </c>
      <c r="P162" s="182"/>
      <c r="Q162" s="209">
        <f t="shared" si="0"/>
        <v>0</v>
      </c>
      <c r="R162" s="182"/>
      <c r="S162" s="1"/>
      <c r="T162" s="1"/>
      <c r="U162" s="1"/>
      <c r="V162" s="1"/>
      <c r="W162" s="1"/>
      <c r="X162" s="1"/>
      <c r="Y162" s="1"/>
      <c r="Z162" s="1"/>
    </row>
    <row r="163" spans="1:26" ht="14.25" customHeight="1">
      <c r="A163" s="1"/>
      <c r="B163" s="1"/>
      <c r="C163" s="115">
        <v>49766</v>
      </c>
      <c r="D163" s="125">
        <v>141</v>
      </c>
      <c r="E163" s="209">
        <f t="shared" si="1"/>
        <v>0</v>
      </c>
      <c r="F163" s="182"/>
      <c r="G163" s="209">
        <f t="shared" si="2"/>
        <v>0</v>
      </c>
      <c r="H163" s="182"/>
      <c r="I163" s="209">
        <f t="shared" si="3"/>
        <v>0</v>
      </c>
      <c r="J163" s="182"/>
      <c r="K163" s="209">
        <f t="shared" si="4"/>
        <v>0</v>
      </c>
      <c r="L163" s="182"/>
      <c r="M163" s="181">
        <f t="shared" si="5"/>
        <v>0</v>
      </c>
      <c r="N163" s="182"/>
      <c r="O163" s="181">
        <f t="shared" si="6"/>
        <v>0</v>
      </c>
      <c r="P163" s="182"/>
      <c r="Q163" s="209">
        <f t="shared" si="0"/>
        <v>0</v>
      </c>
      <c r="R163" s="182"/>
      <c r="S163" s="1"/>
      <c r="T163" s="1"/>
      <c r="U163" s="1"/>
      <c r="V163" s="1"/>
      <c r="W163" s="1"/>
      <c r="X163" s="1"/>
      <c r="Y163" s="1"/>
      <c r="Z163" s="1"/>
    </row>
    <row r="164" spans="1:26" ht="14.25" customHeight="1">
      <c r="A164" s="1"/>
      <c r="B164" s="1"/>
      <c r="C164" s="115">
        <v>49796</v>
      </c>
      <c r="D164" s="125">
        <v>142</v>
      </c>
      <c r="E164" s="209">
        <f t="shared" si="1"/>
        <v>0</v>
      </c>
      <c r="F164" s="182"/>
      <c r="G164" s="209">
        <f t="shared" si="2"/>
        <v>0</v>
      </c>
      <c r="H164" s="182"/>
      <c r="I164" s="209">
        <f t="shared" si="3"/>
        <v>0</v>
      </c>
      <c r="J164" s="182"/>
      <c r="K164" s="209">
        <f t="shared" si="4"/>
        <v>0</v>
      </c>
      <c r="L164" s="182"/>
      <c r="M164" s="181">
        <f t="shared" si="5"/>
        <v>0</v>
      </c>
      <c r="N164" s="182"/>
      <c r="O164" s="181">
        <f t="shared" si="6"/>
        <v>0</v>
      </c>
      <c r="P164" s="182"/>
      <c r="Q164" s="209">
        <f t="shared" si="0"/>
        <v>0</v>
      </c>
      <c r="R164" s="182"/>
      <c r="S164" s="1"/>
      <c r="T164" s="1"/>
      <c r="U164" s="1"/>
      <c r="V164" s="1"/>
      <c r="W164" s="1"/>
      <c r="X164" s="1"/>
      <c r="Y164" s="1"/>
      <c r="Z164" s="1"/>
    </row>
    <row r="165" spans="1:26" ht="14.25" customHeight="1">
      <c r="A165" s="1"/>
      <c r="B165" s="1"/>
      <c r="C165" s="115">
        <v>49827</v>
      </c>
      <c r="D165" s="125">
        <v>143</v>
      </c>
      <c r="E165" s="209">
        <f t="shared" si="1"/>
        <v>0</v>
      </c>
      <c r="F165" s="182"/>
      <c r="G165" s="209">
        <f t="shared" si="2"/>
        <v>0</v>
      </c>
      <c r="H165" s="182"/>
      <c r="I165" s="209">
        <f t="shared" si="3"/>
        <v>0</v>
      </c>
      <c r="J165" s="182"/>
      <c r="K165" s="209">
        <f t="shared" si="4"/>
        <v>0</v>
      </c>
      <c r="L165" s="182"/>
      <c r="M165" s="181">
        <f t="shared" si="5"/>
        <v>0</v>
      </c>
      <c r="N165" s="182"/>
      <c r="O165" s="181">
        <f t="shared" si="6"/>
        <v>0</v>
      </c>
      <c r="P165" s="182"/>
      <c r="Q165" s="209">
        <f t="shared" si="0"/>
        <v>0</v>
      </c>
      <c r="R165" s="182"/>
      <c r="S165" s="1"/>
      <c r="T165" s="1"/>
      <c r="U165" s="1"/>
      <c r="V165" s="1"/>
      <c r="W165" s="1"/>
      <c r="X165" s="1"/>
      <c r="Y165" s="1"/>
      <c r="Z165" s="1"/>
    </row>
    <row r="166" spans="1:26" ht="14.25" customHeight="1">
      <c r="A166" s="1"/>
      <c r="B166" s="1"/>
      <c r="C166" s="115">
        <v>49857</v>
      </c>
      <c r="D166" s="125">
        <v>144</v>
      </c>
      <c r="E166" s="209">
        <f t="shared" si="1"/>
        <v>0</v>
      </c>
      <c r="F166" s="182"/>
      <c r="G166" s="209">
        <f t="shared" si="2"/>
        <v>0</v>
      </c>
      <c r="H166" s="182"/>
      <c r="I166" s="209">
        <f t="shared" si="3"/>
        <v>0</v>
      </c>
      <c r="J166" s="182"/>
      <c r="K166" s="209">
        <f t="shared" si="4"/>
        <v>0</v>
      </c>
      <c r="L166" s="182"/>
      <c r="M166" s="181">
        <f t="shared" si="5"/>
        <v>0</v>
      </c>
      <c r="N166" s="182"/>
      <c r="O166" s="181">
        <f t="shared" si="6"/>
        <v>0</v>
      </c>
      <c r="P166" s="182"/>
      <c r="Q166" s="209">
        <f t="shared" si="0"/>
        <v>0</v>
      </c>
      <c r="R166" s="182"/>
      <c r="S166" s="1"/>
      <c r="T166" s="1"/>
      <c r="U166" s="1"/>
      <c r="V166" s="1"/>
      <c r="W166" s="1"/>
      <c r="X166" s="1"/>
      <c r="Y166" s="1"/>
      <c r="Z166" s="1"/>
    </row>
    <row r="167" spans="1:26" ht="14.25" customHeight="1">
      <c r="A167" s="1"/>
      <c r="B167" s="1"/>
      <c r="C167" s="115">
        <v>49888</v>
      </c>
      <c r="D167" s="125">
        <v>145</v>
      </c>
      <c r="E167" s="209">
        <f t="shared" si="1"/>
        <v>0</v>
      </c>
      <c r="F167" s="182"/>
      <c r="G167" s="209">
        <f t="shared" si="2"/>
        <v>0</v>
      </c>
      <c r="H167" s="182"/>
      <c r="I167" s="209">
        <f t="shared" si="3"/>
        <v>0</v>
      </c>
      <c r="J167" s="182"/>
      <c r="K167" s="209">
        <f t="shared" si="4"/>
        <v>0</v>
      </c>
      <c r="L167" s="182"/>
      <c r="M167" s="181">
        <f t="shared" si="5"/>
        <v>0</v>
      </c>
      <c r="N167" s="182"/>
      <c r="O167" s="181">
        <f t="shared" si="6"/>
        <v>0</v>
      </c>
      <c r="P167" s="182"/>
      <c r="Q167" s="209">
        <f t="shared" si="0"/>
        <v>0</v>
      </c>
      <c r="R167" s="182"/>
      <c r="S167" s="1"/>
      <c r="T167" s="1"/>
      <c r="U167" s="1"/>
      <c r="V167" s="1"/>
      <c r="W167" s="1"/>
      <c r="X167" s="1"/>
      <c r="Y167" s="1"/>
      <c r="Z167" s="1"/>
    </row>
    <row r="168" spans="1:26" ht="14.25" customHeight="1">
      <c r="A168" s="1"/>
      <c r="B168" s="1"/>
      <c r="C168" s="115">
        <v>49919</v>
      </c>
      <c r="D168" s="125">
        <v>146</v>
      </c>
      <c r="E168" s="209">
        <f t="shared" si="1"/>
        <v>0</v>
      </c>
      <c r="F168" s="182"/>
      <c r="G168" s="209">
        <f t="shared" si="2"/>
        <v>0</v>
      </c>
      <c r="H168" s="182"/>
      <c r="I168" s="209">
        <f t="shared" si="3"/>
        <v>0</v>
      </c>
      <c r="J168" s="182"/>
      <c r="K168" s="209">
        <f t="shared" si="4"/>
        <v>0</v>
      </c>
      <c r="L168" s="182"/>
      <c r="M168" s="181">
        <f t="shared" si="5"/>
        <v>0</v>
      </c>
      <c r="N168" s="182"/>
      <c r="O168" s="181">
        <f t="shared" si="6"/>
        <v>0</v>
      </c>
      <c r="P168" s="182"/>
      <c r="Q168" s="209">
        <f t="shared" si="0"/>
        <v>0</v>
      </c>
      <c r="R168" s="182"/>
      <c r="S168" s="1"/>
      <c r="T168" s="1"/>
      <c r="U168" s="1"/>
      <c r="V168" s="1"/>
      <c r="W168" s="1"/>
      <c r="X168" s="1"/>
      <c r="Y168" s="1"/>
      <c r="Z168" s="1"/>
    </row>
    <row r="169" spans="1:26" ht="14.25" customHeight="1">
      <c r="A169" s="1"/>
      <c r="B169" s="1"/>
      <c r="C169" s="115">
        <v>49949</v>
      </c>
      <c r="D169" s="125">
        <v>147</v>
      </c>
      <c r="E169" s="209">
        <f t="shared" si="1"/>
        <v>0</v>
      </c>
      <c r="F169" s="182"/>
      <c r="G169" s="209">
        <f t="shared" si="2"/>
        <v>0</v>
      </c>
      <c r="H169" s="182"/>
      <c r="I169" s="209">
        <f t="shared" si="3"/>
        <v>0</v>
      </c>
      <c r="J169" s="182"/>
      <c r="K169" s="209">
        <f t="shared" si="4"/>
        <v>0</v>
      </c>
      <c r="L169" s="182"/>
      <c r="M169" s="181">
        <f t="shared" si="5"/>
        <v>0</v>
      </c>
      <c r="N169" s="182"/>
      <c r="O169" s="181">
        <f t="shared" si="6"/>
        <v>0</v>
      </c>
      <c r="P169" s="182"/>
      <c r="Q169" s="209">
        <f t="shared" si="0"/>
        <v>0</v>
      </c>
      <c r="R169" s="182"/>
      <c r="S169" s="1"/>
      <c r="T169" s="1"/>
      <c r="U169" s="1"/>
      <c r="V169" s="1"/>
      <c r="W169" s="1"/>
      <c r="X169" s="1"/>
      <c r="Y169" s="1"/>
      <c r="Z169" s="1"/>
    </row>
    <row r="170" spans="1:26" ht="14.25" customHeight="1">
      <c r="A170" s="1"/>
      <c r="B170" s="1"/>
      <c r="C170" s="115">
        <v>49980</v>
      </c>
      <c r="D170" s="125">
        <v>148</v>
      </c>
      <c r="E170" s="209">
        <f t="shared" si="1"/>
        <v>0</v>
      </c>
      <c r="F170" s="182"/>
      <c r="G170" s="209">
        <f t="shared" si="2"/>
        <v>0</v>
      </c>
      <c r="H170" s="182"/>
      <c r="I170" s="209">
        <f t="shared" si="3"/>
        <v>0</v>
      </c>
      <c r="J170" s="182"/>
      <c r="K170" s="209">
        <f t="shared" si="4"/>
        <v>0</v>
      </c>
      <c r="L170" s="182"/>
      <c r="M170" s="181">
        <f t="shared" si="5"/>
        <v>0</v>
      </c>
      <c r="N170" s="182"/>
      <c r="O170" s="181">
        <f t="shared" si="6"/>
        <v>0</v>
      </c>
      <c r="P170" s="182"/>
      <c r="Q170" s="209">
        <f t="shared" si="0"/>
        <v>0</v>
      </c>
      <c r="R170" s="182"/>
      <c r="S170" s="1"/>
      <c r="T170" s="1"/>
      <c r="U170" s="1"/>
      <c r="V170" s="1"/>
      <c r="W170" s="1"/>
      <c r="X170" s="1"/>
      <c r="Y170" s="1"/>
      <c r="Z170" s="1"/>
    </row>
    <row r="171" spans="1:26" ht="14.25" customHeight="1">
      <c r="A171" s="1"/>
      <c r="B171" s="1"/>
      <c r="C171" s="115">
        <v>50010</v>
      </c>
      <c r="D171" s="125">
        <v>149</v>
      </c>
      <c r="E171" s="209">
        <f t="shared" si="1"/>
        <v>0</v>
      </c>
      <c r="F171" s="182"/>
      <c r="G171" s="209">
        <f t="shared" si="2"/>
        <v>0</v>
      </c>
      <c r="H171" s="182"/>
      <c r="I171" s="209">
        <f t="shared" si="3"/>
        <v>0</v>
      </c>
      <c r="J171" s="182"/>
      <c r="K171" s="209">
        <f t="shared" si="4"/>
        <v>0</v>
      </c>
      <c r="L171" s="182"/>
      <c r="M171" s="181">
        <f t="shared" si="5"/>
        <v>0</v>
      </c>
      <c r="N171" s="182"/>
      <c r="O171" s="181">
        <f t="shared" si="6"/>
        <v>0</v>
      </c>
      <c r="P171" s="182"/>
      <c r="Q171" s="209">
        <f t="shared" si="0"/>
        <v>0</v>
      </c>
      <c r="R171" s="182"/>
      <c r="S171" s="1"/>
      <c r="T171" s="1"/>
      <c r="U171" s="1"/>
      <c r="V171" s="1"/>
      <c r="W171" s="1"/>
      <c r="X171" s="1"/>
      <c r="Y171" s="1"/>
      <c r="Z171" s="1"/>
    </row>
    <row r="172" spans="1:26" ht="14.25" customHeight="1">
      <c r="A172" s="1"/>
      <c r="B172" s="1"/>
      <c r="C172" s="115">
        <v>50041</v>
      </c>
      <c r="D172" s="125">
        <v>150</v>
      </c>
      <c r="E172" s="209">
        <f t="shared" si="1"/>
        <v>0</v>
      </c>
      <c r="F172" s="182"/>
      <c r="G172" s="209">
        <f t="shared" si="2"/>
        <v>0</v>
      </c>
      <c r="H172" s="182"/>
      <c r="I172" s="209">
        <f t="shared" si="3"/>
        <v>0</v>
      </c>
      <c r="J172" s="182"/>
      <c r="K172" s="209">
        <f t="shared" si="4"/>
        <v>0</v>
      </c>
      <c r="L172" s="182"/>
      <c r="M172" s="181">
        <f t="shared" si="5"/>
        <v>0</v>
      </c>
      <c r="N172" s="182"/>
      <c r="O172" s="181">
        <f t="shared" si="6"/>
        <v>0</v>
      </c>
      <c r="P172" s="182"/>
      <c r="Q172" s="209">
        <f t="shared" si="0"/>
        <v>0</v>
      </c>
      <c r="R172" s="182"/>
      <c r="S172" s="1"/>
      <c r="T172" s="1"/>
      <c r="U172" s="1"/>
      <c r="V172" s="1"/>
      <c r="W172" s="1"/>
      <c r="X172" s="1"/>
      <c r="Y172" s="1"/>
      <c r="Z172" s="1"/>
    </row>
    <row r="173" spans="1:26" ht="14.25" customHeight="1">
      <c r="A173" s="1"/>
      <c r="B173" s="1"/>
      <c r="C173" s="115">
        <v>50072</v>
      </c>
      <c r="D173" s="125">
        <v>151</v>
      </c>
      <c r="E173" s="209">
        <f t="shared" si="1"/>
        <v>0</v>
      </c>
      <c r="F173" s="182"/>
      <c r="G173" s="209">
        <f t="shared" si="2"/>
        <v>0</v>
      </c>
      <c r="H173" s="182"/>
      <c r="I173" s="209">
        <f t="shared" si="3"/>
        <v>0</v>
      </c>
      <c r="J173" s="182"/>
      <c r="K173" s="209">
        <f t="shared" si="4"/>
        <v>0</v>
      </c>
      <c r="L173" s="182"/>
      <c r="M173" s="181">
        <f t="shared" si="5"/>
        <v>0</v>
      </c>
      <c r="N173" s="182"/>
      <c r="O173" s="181">
        <f t="shared" si="6"/>
        <v>0</v>
      </c>
      <c r="P173" s="182"/>
      <c r="Q173" s="209">
        <f t="shared" si="0"/>
        <v>0</v>
      </c>
      <c r="R173" s="182"/>
      <c r="S173" s="1"/>
      <c r="T173" s="1"/>
      <c r="U173" s="1"/>
      <c r="V173" s="1"/>
      <c r="W173" s="1"/>
      <c r="X173" s="1"/>
      <c r="Y173" s="1"/>
      <c r="Z173" s="1"/>
    </row>
    <row r="174" spans="1:26" ht="14.25" customHeight="1">
      <c r="A174" s="1"/>
      <c r="B174" s="1"/>
      <c r="C174" s="115">
        <v>50100</v>
      </c>
      <c r="D174" s="125">
        <v>152</v>
      </c>
      <c r="E174" s="209">
        <f t="shared" si="1"/>
        <v>0</v>
      </c>
      <c r="F174" s="182"/>
      <c r="G174" s="209">
        <f t="shared" si="2"/>
        <v>0</v>
      </c>
      <c r="H174" s="182"/>
      <c r="I174" s="209">
        <f t="shared" si="3"/>
        <v>0</v>
      </c>
      <c r="J174" s="182"/>
      <c r="K174" s="209">
        <f t="shared" si="4"/>
        <v>0</v>
      </c>
      <c r="L174" s="182"/>
      <c r="M174" s="181">
        <f t="shared" si="5"/>
        <v>0</v>
      </c>
      <c r="N174" s="182"/>
      <c r="O174" s="181">
        <f t="shared" si="6"/>
        <v>0</v>
      </c>
      <c r="P174" s="182"/>
      <c r="Q174" s="209">
        <f t="shared" si="0"/>
        <v>0</v>
      </c>
      <c r="R174" s="182"/>
      <c r="S174" s="1"/>
      <c r="T174" s="1"/>
      <c r="U174" s="1"/>
      <c r="V174" s="1"/>
      <c r="W174" s="1"/>
      <c r="X174" s="1"/>
      <c r="Y174" s="1"/>
      <c r="Z174" s="1"/>
    </row>
    <row r="175" spans="1:26" ht="14.25" customHeight="1">
      <c r="A175" s="1"/>
      <c r="B175" s="1"/>
      <c r="C175" s="115">
        <v>50131</v>
      </c>
      <c r="D175" s="125">
        <v>153</v>
      </c>
      <c r="E175" s="209">
        <f t="shared" si="1"/>
        <v>0</v>
      </c>
      <c r="F175" s="182"/>
      <c r="G175" s="209">
        <f t="shared" si="2"/>
        <v>0</v>
      </c>
      <c r="H175" s="182"/>
      <c r="I175" s="209">
        <f t="shared" si="3"/>
        <v>0</v>
      </c>
      <c r="J175" s="182"/>
      <c r="K175" s="209">
        <f t="shared" si="4"/>
        <v>0</v>
      </c>
      <c r="L175" s="182"/>
      <c r="M175" s="181">
        <f t="shared" si="5"/>
        <v>0</v>
      </c>
      <c r="N175" s="182"/>
      <c r="O175" s="181">
        <f t="shared" si="6"/>
        <v>0</v>
      </c>
      <c r="P175" s="182"/>
      <c r="Q175" s="209">
        <f t="shared" si="0"/>
        <v>0</v>
      </c>
      <c r="R175" s="182"/>
      <c r="S175" s="1"/>
      <c r="T175" s="1"/>
      <c r="U175" s="1"/>
      <c r="V175" s="1"/>
      <c r="W175" s="1"/>
      <c r="X175" s="1"/>
      <c r="Y175" s="1"/>
      <c r="Z175" s="1"/>
    </row>
    <row r="176" spans="1:26" ht="14.25" customHeight="1">
      <c r="A176" s="1"/>
      <c r="B176" s="1"/>
      <c r="C176" s="115">
        <v>50161</v>
      </c>
      <c r="D176" s="125">
        <v>154</v>
      </c>
      <c r="E176" s="209">
        <f t="shared" si="1"/>
        <v>0</v>
      </c>
      <c r="F176" s="182"/>
      <c r="G176" s="209">
        <f t="shared" si="2"/>
        <v>0</v>
      </c>
      <c r="H176" s="182"/>
      <c r="I176" s="209">
        <f t="shared" si="3"/>
        <v>0</v>
      </c>
      <c r="J176" s="182"/>
      <c r="K176" s="209">
        <f t="shared" si="4"/>
        <v>0</v>
      </c>
      <c r="L176" s="182"/>
      <c r="M176" s="181">
        <f t="shared" si="5"/>
        <v>0</v>
      </c>
      <c r="N176" s="182"/>
      <c r="O176" s="181">
        <f t="shared" si="6"/>
        <v>0</v>
      </c>
      <c r="P176" s="182"/>
      <c r="Q176" s="209">
        <f t="shared" si="0"/>
        <v>0</v>
      </c>
      <c r="R176" s="182"/>
      <c r="S176" s="1"/>
      <c r="T176" s="1"/>
      <c r="U176" s="1"/>
      <c r="V176" s="1"/>
      <c r="W176" s="1"/>
      <c r="X176" s="1"/>
      <c r="Y176" s="1"/>
      <c r="Z176" s="1"/>
    </row>
    <row r="177" spans="1:26" ht="14.25" customHeight="1">
      <c r="A177" s="1"/>
      <c r="B177" s="1"/>
      <c r="C177" s="115">
        <v>50192</v>
      </c>
      <c r="D177" s="125">
        <v>155</v>
      </c>
      <c r="E177" s="209">
        <f t="shared" si="1"/>
        <v>0</v>
      </c>
      <c r="F177" s="182"/>
      <c r="G177" s="209">
        <f t="shared" si="2"/>
        <v>0</v>
      </c>
      <c r="H177" s="182"/>
      <c r="I177" s="209">
        <f t="shared" si="3"/>
        <v>0</v>
      </c>
      <c r="J177" s="182"/>
      <c r="K177" s="209">
        <f t="shared" si="4"/>
        <v>0</v>
      </c>
      <c r="L177" s="182"/>
      <c r="M177" s="181">
        <f t="shared" si="5"/>
        <v>0</v>
      </c>
      <c r="N177" s="182"/>
      <c r="O177" s="181">
        <f t="shared" si="6"/>
        <v>0</v>
      </c>
      <c r="P177" s="182"/>
      <c r="Q177" s="209">
        <f t="shared" si="0"/>
        <v>0</v>
      </c>
      <c r="R177" s="182"/>
      <c r="S177" s="1"/>
      <c r="T177" s="1"/>
      <c r="U177" s="1"/>
      <c r="V177" s="1"/>
      <c r="W177" s="1"/>
      <c r="X177" s="1"/>
      <c r="Y177" s="1"/>
      <c r="Z177" s="1"/>
    </row>
    <row r="178" spans="1:26" ht="14.25" customHeight="1">
      <c r="A178" s="1"/>
      <c r="B178" s="1"/>
      <c r="C178" s="115">
        <v>50222</v>
      </c>
      <c r="D178" s="125">
        <v>156</v>
      </c>
      <c r="E178" s="209">
        <f t="shared" si="1"/>
        <v>0</v>
      </c>
      <c r="F178" s="182"/>
      <c r="G178" s="209">
        <f t="shared" si="2"/>
        <v>0</v>
      </c>
      <c r="H178" s="182"/>
      <c r="I178" s="209">
        <f t="shared" si="3"/>
        <v>0</v>
      </c>
      <c r="J178" s="182"/>
      <c r="K178" s="209">
        <f t="shared" si="4"/>
        <v>0</v>
      </c>
      <c r="L178" s="182"/>
      <c r="M178" s="181">
        <f t="shared" si="5"/>
        <v>0</v>
      </c>
      <c r="N178" s="182"/>
      <c r="O178" s="181">
        <f t="shared" si="6"/>
        <v>0</v>
      </c>
      <c r="P178" s="182"/>
      <c r="Q178" s="209">
        <f t="shared" si="0"/>
        <v>0</v>
      </c>
      <c r="R178" s="182"/>
      <c r="S178" s="1"/>
      <c r="T178" s="1"/>
      <c r="U178" s="1"/>
      <c r="V178" s="1"/>
      <c r="W178" s="1"/>
      <c r="X178" s="1"/>
      <c r="Y178" s="1"/>
      <c r="Z178" s="1"/>
    </row>
    <row r="179" spans="1:26" ht="14.25" customHeight="1">
      <c r="A179" s="1"/>
      <c r="B179" s="1"/>
      <c r="C179" s="115">
        <v>50253</v>
      </c>
      <c r="D179" s="125">
        <v>157</v>
      </c>
      <c r="E179" s="209">
        <f t="shared" si="1"/>
        <v>0</v>
      </c>
      <c r="F179" s="182"/>
      <c r="G179" s="209">
        <f t="shared" si="2"/>
        <v>0</v>
      </c>
      <c r="H179" s="182"/>
      <c r="I179" s="209">
        <f t="shared" si="3"/>
        <v>0</v>
      </c>
      <c r="J179" s="182"/>
      <c r="K179" s="209">
        <f t="shared" si="4"/>
        <v>0</v>
      </c>
      <c r="L179" s="182"/>
      <c r="M179" s="181">
        <f t="shared" si="5"/>
        <v>0</v>
      </c>
      <c r="N179" s="182"/>
      <c r="O179" s="181">
        <f t="shared" si="6"/>
        <v>0</v>
      </c>
      <c r="P179" s="182"/>
      <c r="Q179" s="209">
        <f t="shared" si="0"/>
        <v>0</v>
      </c>
      <c r="R179" s="182"/>
      <c r="S179" s="1"/>
      <c r="T179" s="1"/>
      <c r="U179" s="1"/>
      <c r="V179" s="1"/>
      <c r="W179" s="1"/>
      <c r="X179" s="1"/>
      <c r="Y179" s="1"/>
      <c r="Z179" s="1"/>
    </row>
    <row r="180" spans="1:26" ht="14.25" customHeight="1">
      <c r="A180" s="1"/>
      <c r="B180" s="1"/>
      <c r="C180" s="115">
        <v>50284</v>
      </c>
      <c r="D180" s="125">
        <v>158</v>
      </c>
      <c r="E180" s="209">
        <f t="shared" si="1"/>
        <v>0</v>
      </c>
      <c r="F180" s="182"/>
      <c r="G180" s="209">
        <f t="shared" si="2"/>
        <v>0</v>
      </c>
      <c r="H180" s="182"/>
      <c r="I180" s="209">
        <f t="shared" si="3"/>
        <v>0</v>
      </c>
      <c r="J180" s="182"/>
      <c r="K180" s="209">
        <f t="shared" si="4"/>
        <v>0</v>
      </c>
      <c r="L180" s="182"/>
      <c r="M180" s="181">
        <f t="shared" si="5"/>
        <v>0</v>
      </c>
      <c r="N180" s="182"/>
      <c r="O180" s="181">
        <f t="shared" si="6"/>
        <v>0</v>
      </c>
      <c r="P180" s="182"/>
      <c r="Q180" s="209">
        <f t="shared" si="0"/>
        <v>0</v>
      </c>
      <c r="R180" s="182"/>
      <c r="S180" s="1"/>
      <c r="T180" s="1"/>
      <c r="U180" s="1"/>
      <c r="V180" s="1"/>
      <c r="W180" s="1"/>
      <c r="X180" s="1"/>
      <c r="Y180" s="1"/>
      <c r="Z180" s="1"/>
    </row>
    <row r="181" spans="1:26" ht="14.25" customHeight="1">
      <c r="A181" s="1"/>
      <c r="B181" s="1"/>
      <c r="C181" s="115">
        <v>50314</v>
      </c>
      <c r="D181" s="125">
        <v>159</v>
      </c>
      <c r="E181" s="209">
        <f t="shared" si="1"/>
        <v>0</v>
      </c>
      <c r="F181" s="182"/>
      <c r="G181" s="209">
        <f t="shared" si="2"/>
        <v>0</v>
      </c>
      <c r="H181" s="182"/>
      <c r="I181" s="209">
        <f t="shared" si="3"/>
        <v>0</v>
      </c>
      <c r="J181" s="182"/>
      <c r="K181" s="209">
        <f t="shared" si="4"/>
        <v>0</v>
      </c>
      <c r="L181" s="182"/>
      <c r="M181" s="181">
        <f t="shared" si="5"/>
        <v>0</v>
      </c>
      <c r="N181" s="182"/>
      <c r="O181" s="181">
        <f t="shared" si="6"/>
        <v>0</v>
      </c>
      <c r="P181" s="182"/>
      <c r="Q181" s="209">
        <f t="shared" si="0"/>
        <v>0</v>
      </c>
      <c r="R181" s="182"/>
      <c r="S181" s="1"/>
      <c r="T181" s="1"/>
      <c r="U181" s="1"/>
      <c r="V181" s="1"/>
      <c r="W181" s="1"/>
      <c r="X181" s="1"/>
      <c r="Y181" s="1"/>
      <c r="Z181" s="1"/>
    </row>
    <row r="182" spans="1:26" ht="14.25" customHeight="1">
      <c r="A182" s="1"/>
      <c r="B182" s="1"/>
      <c r="C182" s="115">
        <v>50345</v>
      </c>
      <c r="D182" s="125">
        <v>160</v>
      </c>
      <c r="E182" s="209">
        <f t="shared" si="1"/>
        <v>0</v>
      </c>
      <c r="F182" s="182"/>
      <c r="G182" s="209">
        <f t="shared" si="2"/>
        <v>0</v>
      </c>
      <c r="H182" s="182"/>
      <c r="I182" s="209">
        <f t="shared" si="3"/>
        <v>0</v>
      </c>
      <c r="J182" s="182"/>
      <c r="K182" s="209">
        <f t="shared" si="4"/>
        <v>0</v>
      </c>
      <c r="L182" s="182"/>
      <c r="M182" s="181">
        <f t="shared" si="5"/>
        <v>0</v>
      </c>
      <c r="N182" s="182"/>
      <c r="O182" s="181">
        <f t="shared" si="6"/>
        <v>0</v>
      </c>
      <c r="P182" s="182"/>
      <c r="Q182" s="209">
        <f t="shared" si="0"/>
        <v>0</v>
      </c>
      <c r="R182" s="182"/>
      <c r="S182" s="1"/>
      <c r="T182" s="1"/>
      <c r="U182" s="1"/>
      <c r="V182" s="1"/>
      <c r="W182" s="1"/>
      <c r="X182" s="1"/>
      <c r="Y182" s="1"/>
      <c r="Z182" s="1"/>
    </row>
    <row r="183" spans="1:26" ht="14.25" customHeight="1">
      <c r="A183" s="1"/>
      <c r="B183" s="1"/>
      <c r="C183" s="115">
        <v>50375</v>
      </c>
      <c r="D183" s="125">
        <v>161</v>
      </c>
      <c r="E183" s="209">
        <f t="shared" si="1"/>
        <v>0</v>
      </c>
      <c r="F183" s="182"/>
      <c r="G183" s="209">
        <f t="shared" si="2"/>
        <v>0</v>
      </c>
      <c r="H183" s="182"/>
      <c r="I183" s="209">
        <f t="shared" si="3"/>
        <v>0</v>
      </c>
      <c r="J183" s="182"/>
      <c r="K183" s="209">
        <f t="shared" si="4"/>
        <v>0</v>
      </c>
      <c r="L183" s="182"/>
      <c r="M183" s="181">
        <f t="shared" si="5"/>
        <v>0</v>
      </c>
      <c r="N183" s="182"/>
      <c r="O183" s="181">
        <f t="shared" si="6"/>
        <v>0</v>
      </c>
      <c r="P183" s="182"/>
      <c r="Q183" s="209">
        <f t="shared" si="0"/>
        <v>0</v>
      </c>
      <c r="R183" s="182"/>
      <c r="S183" s="1"/>
      <c r="T183" s="1"/>
      <c r="U183" s="1"/>
      <c r="V183" s="1"/>
      <c r="W183" s="1"/>
      <c r="X183" s="1"/>
      <c r="Y183" s="1"/>
      <c r="Z183" s="1"/>
    </row>
    <row r="184" spans="1:26" ht="14.25" customHeight="1">
      <c r="A184" s="1"/>
      <c r="B184" s="1"/>
      <c r="C184" s="115">
        <v>50406</v>
      </c>
      <c r="D184" s="125">
        <v>162</v>
      </c>
      <c r="E184" s="209">
        <f t="shared" si="1"/>
        <v>0</v>
      </c>
      <c r="F184" s="182"/>
      <c r="G184" s="209">
        <f t="shared" si="2"/>
        <v>0</v>
      </c>
      <c r="H184" s="182"/>
      <c r="I184" s="209">
        <f t="shared" si="3"/>
        <v>0</v>
      </c>
      <c r="J184" s="182"/>
      <c r="K184" s="209">
        <f t="shared" si="4"/>
        <v>0</v>
      </c>
      <c r="L184" s="182"/>
      <c r="M184" s="181">
        <f t="shared" si="5"/>
        <v>0</v>
      </c>
      <c r="N184" s="182"/>
      <c r="O184" s="181">
        <f t="shared" si="6"/>
        <v>0</v>
      </c>
      <c r="P184" s="182"/>
      <c r="Q184" s="209">
        <f t="shared" si="0"/>
        <v>0</v>
      </c>
      <c r="R184" s="182"/>
      <c r="S184" s="1"/>
      <c r="T184" s="1"/>
      <c r="U184" s="1"/>
      <c r="V184" s="1"/>
      <c r="W184" s="1"/>
      <c r="X184" s="1"/>
      <c r="Y184" s="1"/>
      <c r="Z184" s="1"/>
    </row>
    <row r="185" spans="1:26" ht="14.25" customHeight="1">
      <c r="A185" s="1"/>
      <c r="B185" s="1"/>
      <c r="C185" s="115">
        <v>50437</v>
      </c>
      <c r="D185" s="125">
        <v>163</v>
      </c>
      <c r="E185" s="209">
        <f t="shared" si="1"/>
        <v>0</v>
      </c>
      <c r="F185" s="182"/>
      <c r="G185" s="209">
        <f t="shared" si="2"/>
        <v>0</v>
      </c>
      <c r="H185" s="182"/>
      <c r="I185" s="209">
        <f t="shared" si="3"/>
        <v>0</v>
      </c>
      <c r="J185" s="182"/>
      <c r="K185" s="209">
        <f t="shared" si="4"/>
        <v>0</v>
      </c>
      <c r="L185" s="182"/>
      <c r="M185" s="181">
        <f t="shared" si="5"/>
        <v>0</v>
      </c>
      <c r="N185" s="182"/>
      <c r="O185" s="181">
        <f t="shared" si="6"/>
        <v>0</v>
      </c>
      <c r="P185" s="182"/>
      <c r="Q185" s="209">
        <f t="shared" si="0"/>
        <v>0</v>
      </c>
      <c r="R185" s="182"/>
      <c r="S185" s="1"/>
      <c r="T185" s="1"/>
      <c r="U185" s="1"/>
      <c r="V185" s="1"/>
      <c r="W185" s="1"/>
      <c r="X185" s="1"/>
      <c r="Y185" s="1"/>
      <c r="Z185" s="1"/>
    </row>
    <row r="186" spans="1:26" ht="14.25" customHeight="1">
      <c r="A186" s="1"/>
      <c r="B186" s="1"/>
      <c r="C186" s="115">
        <v>50465</v>
      </c>
      <c r="D186" s="125">
        <v>164</v>
      </c>
      <c r="E186" s="209">
        <f t="shared" si="1"/>
        <v>0</v>
      </c>
      <c r="F186" s="182"/>
      <c r="G186" s="209">
        <f t="shared" si="2"/>
        <v>0</v>
      </c>
      <c r="H186" s="182"/>
      <c r="I186" s="209">
        <f t="shared" si="3"/>
        <v>0</v>
      </c>
      <c r="J186" s="182"/>
      <c r="K186" s="209">
        <f t="shared" si="4"/>
        <v>0</v>
      </c>
      <c r="L186" s="182"/>
      <c r="M186" s="181">
        <f t="shared" si="5"/>
        <v>0</v>
      </c>
      <c r="N186" s="182"/>
      <c r="O186" s="181">
        <f t="shared" si="6"/>
        <v>0</v>
      </c>
      <c r="P186" s="182"/>
      <c r="Q186" s="209">
        <f t="shared" si="0"/>
        <v>0</v>
      </c>
      <c r="R186" s="182"/>
      <c r="S186" s="1"/>
      <c r="T186" s="1"/>
      <c r="U186" s="1"/>
      <c r="V186" s="1"/>
      <c r="W186" s="1"/>
      <c r="X186" s="1"/>
      <c r="Y186" s="1"/>
      <c r="Z186" s="1"/>
    </row>
    <row r="187" spans="1:26" ht="14.25" customHeight="1">
      <c r="A187" s="1"/>
      <c r="B187" s="1"/>
      <c r="C187" s="115">
        <v>50496</v>
      </c>
      <c r="D187" s="125">
        <v>165</v>
      </c>
      <c r="E187" s="209">
        <f t="shared" si="1"/>
        <v>0</v>
      </c>
      <c r="F187" s="182"/>
      <c r="G187" s="209">
        <f t="shared" si="2"/>
        <v>0</v>
      </c>
      <c r="H187" s="182"/>
      <c r="I187" s="209">
        <f t="shared" si="3"/>
        <v>0</v>
      </c>
      <c r="J187" s="182"/>
      <c r="K187" s="209">
        <f t="shared" si="4"/>
        <v>0</v>
      </c>
      <c r="L187" s="182"/>
      <c r="M187" s="181">
        <f t="shared" si="5"/>
        <v>0</v>
      </c>
      <c r="N187" s="182"/>
      <c r="O187" s="181">
        <f t="shared" si="6"/>
        <v>0</v>
      </c>
      <c r="P187" s="182"/>
      <c r="Q187" s="209">
        <f t="shared" si="0"/>
        <v>0</v>
      </c>
      <c r="R187" s="182"/>
      <c r="S187" s="1"/>
      <c r="T187" s="1"/>
      <c r="U187" s="1"/>
      <c r="V187" s="1"/>
      <c r="W187" s="1"/>
      <c r="X187" s="1"/>
      <c r="Y187" s="1"/>
      <c r="Z187" s="1"/>
    </row>
    <row r="188" spans="1:26" ht="14.25" customHeight="1">
      <c r="A188" s="1"/>
      <c r="B188" s="1"/>
      <c r="C188" s="115">
        <v>50526</v>
      </c>
      <c r="D188" s="125">
        <v>166</v>
      </c>
      <c r="E188" s="209">
        <f t="shared" si="1"/>
        <v>0</v>
      </c>
      <c r="F188" s="182"/>
      <c r="G188" s="209">
        <f t="shared" si="2"/>
        <v>0</v>
      </c>
      <c r="H188" s="182"/>
      <c r="I188" s="209">
        <f t="shared" si="3"/>
        <v>0</v>
      </c>
      <c r="J188" s="182"/>
      <c r="K188" s="209">
        <f t="shared" si="4"/>
        <v>0</v>
      </c>
      <c r="L188" s="182"/>
      <c r="M188" s="181">
        <f t="shared" si="5"/>
        <v>0</v>
      </c>
      <c r="N188" s="182"/>
      <c r="O188" s="181">
        <f t="shared" si="6"/>
        <v>0</v>
      </c>
      <c r="P188" s="182"/>
      <c r="Q188" s="209">
        <f t="shared" si="0"/>
        <v>0</v>
      </c>
      <c r="R188" s="182"/>
      <c r="S188" s="1"/>
      <c r="T188" s="1"/>
      <c r="U188" s="1"/>
      <c r="V188" s="1"/>
      <c r="W188" s="1"/>
      <c r="X188" s="1"/>
      <c r="Y188" s="1"/>
      <c r="Z188" s="1"/>
    </row>
    <row r="189" spans="1:26" ht="14.25" customHeight="1">
      <c r="A189" s="1"/>
      <c r="B189" s="1"/>
      <c r="C189" s="115">
        <v>50557</v>
      </c>
      <c r="D189" s="125">
        <v>167</v>
      </c>
      <c r="E189" s="209">
        <f t="shared" si="1"/>
        <v>0</v>
      </c>
      <c r="F189" s="182"/>
      <c r="G189" s="209">
        <f t="shared" si="2"/>
        <v>0</v>
      </c>
      <c r="H189" s="182"/>
      <c r="I189" s="209">
        <f t="shared" si="3"/>
        <v>0</v>
      </c>
      <c r="J189" s="182"/>
      <c r="K189" s="209">
        <f t="shared" si="4"/>
        <v>0</v>
      </c>
      <c r="L189" s="182"/>
      <c r="M189" s="181">
        <f t="shared" si="5"/>
        <v>0</v>
      </c>
      <c r="N189" s="182"/>
      <c r="O189" s="181">
        <f t="shared" si="6"/>
        <v>0</v>
      </c>
      <c r="P189" s="182"/>
      <c r="Q189" s="209">
        <f t="shared" si="0"/>
        <v>0</v>
      </c>
      <c r="R189" s="182"/>
      <c r="S189" s="1"/>
      <c r="T189" s="1"/>
      <c r="U189" s="1"/>
      <c r="V189" s="1"/>
      <c r="W189" s="1"/>
      <c r="X189" s="1"/>
      <c r="Y189" s="1"/>
      <c r="Z189" s="1"/>
    </row>
    <row r="190" spans="1:26" ht="14.25" customHeight="1">
      <c r="A190" s="1"/>
      <c r="B190" s="1"/>
      <c r="C190" s="115">
        <v>50587</v>
      </c>
      <c r="D190" s="125">
        <v>168</v>
      </c>
      <c r="E190" s="209">
        <f t="shared" si="1"/>
        <v>0</v>
      </c>
      <c r="F190" s="182"/>
      <c r="G190" s="209">
        <f t="shared" si="2"/>
        <v>0</v>
      </c>
      <c r="H190" s="182"/>
      <c r="I190" s="209">
        <f t="shared" si="3"/>
        <v>0</v>
      </c>
      <c r="J190" s="182"/>
      <c r="K190" s="209">
        <f t="shared" si="4"/>
        <v>0</v>
      </c>
      <c r="L190" s="182"/>
      <c r="M190" s="181">
        <f t="shared" si="5"/>
        <v>0</v>
      </c>
      <c r="N190" s="182"/>
      <c r="O190" s="181">
        <f t="shared" si="6"/>
        <v>0</v>
      </c>
      <c r="P190" s="182"/>
      <c r="Q190" s="209">
        <f t="shared" si="0"/>
        <v>0</v>
      </c>
      <c r="R190" s="182"/>
      <c r="S190" s="1"/>
      <c r="T190" s="1"/>
      <c r="U190" s="1"/>
      <c r="V190" s="1"/>
      <c r="W190" s="1"/>
      <c r="X190" s="1"/>
      <c r="Y190" s="1"/>
      <c r="Z190" s="1"/>
    </row>
    <row r="191" spans="1:26" ht="14.25" customHeight="1">
      <c r="A191" s="1"/>
      <c r="B191" s="1"/>
      <c r="C191" s="115">
        <v>50618</v>
      </c>
      <c r="D191" s="125">
        <v>169</v>
      </c>
      <c r="E191" s="209">
        <f t="shared" si="1"/>
        <v>0</v>
      </c>
      <c r="F191" s="182"/>
      <c r="G191" s="209">
        <f t="shared" si="2"/>
        <v>0</v>
      </c>
      <c r="H191" s="182"/>
      <c r="I191" s="209">
        <f t="shared" si="3"/>
        <v>0</v>
      </c>
      <c r="J191" s="182"/>
      <c r="K191" s="209">
        <f t="shared" si="4"/>
        <v>0</v>
      </c>
      <c r="L191" s="182"/>
      <c r="M191" s="181">
        <f t="shared" si="5"/>
        <v>0</v>
      </c>
      <c r="N191" s="182"/>
      <c r="O191" s="181">
        <f t="shared" si="6"/>
        <v>0</v>
      </c>
      <c r="P191" s="182"/>
      <c r="Q191" s="209">
        <f t="shared" si="0"/>
        <v>0</v>
      </c>
      <c r="R191" s="182"/>
      <c r="S191" s="1"/>
      <c r="T191" s="1"/>
      <c r="U191" s="1"/>
      <c r="V191" s="1"/>
      <c r="W191" s="1"/>
      <c r="X191" s="1"/>
      <c r="Y191" s="1"/>
      <c r="Z191" s="1"/>
    </row>
    <row r="192" spans="1:26" ht="14.25" customHeight="1">
      <c r="A192" s="1"/>
      <c r="B192" s="1"/>
      <c r="C192" s="115">
        <v>50649</v>
      </c>
      <c r="D192" s="125">
        <v>170</v>
      </c>
      <c r="E192" s="209">
        <f t="shared" si="1"/>
        <v>0</v>
      </c>
      <c r="F192" s="182"/>
      <c r="G192" s="209">
        <f t="shared" si="2"/>
        <v>0</v>
      </c>
      <c r="H192" s="182"/>
      <c r="I192" s="209">
        <f t="shared" si="3"/>
        <v>0</v>
      </c>
      <c r="J192" s="182"/>
      <c r="K192" s="209">
        <f t="shared" si="4"/>
        <v>0</v>
      </c>
      <c r="L192" s="182"/>
      <c r="M192" s="181">
        <f t="shared" si="5"/>
        <v>0</v>
      </c>
      <c r="N192" s="182"/>
      <c r="O192" s="181">
        <f t="shared" si="6"/>
        <v>0</v>
      </c>
      <c r="P192" s="182"/>
      <c r="Q192" s="209">
        <f t="shared" si="0"/>
        <v>0</v>
      </c>
      <c r="R192" s="182"/>
      <c r="S192" s="1"/>
      <c r="T192" s="1"/>
      <c r="U192" s="1"/>
      <c r="V192" s="1"/>
      <c r="W192" s="1"/>
      <c r="X192" s="1"/>
      <c r="Y192" s="1"/>
      <c r="Z192" s="1"/>
    </row>
    <row r="193" spans="1:26" ht="14.25" customHeight="1">
      <c r="A193" s="1"/>
      <c r="B193" s="1"/>
      <c r="C193" s="115">
        <v>50679</v>
      </c>
      <c r="D193" s="125">
        <v>171</v>
      </c>
      <c r="E193" s="209">
        <f t="shared" si="1"/>
        <v>0</v>
      </c>
      <c r="F193" s="182"/>
      <c r="G193" s="209">
        <f t="shared" si="2"/>
        <v>0</v>
      </c>
      <c r="H193" s="182"/>
      <c r="I193" s="209">
        <f t="shared" si="3"/>
        <v>0</v>
      </c>
      <c r="J193" s="182"/>
      <c r="K193" s="209">
        <f t="shared" si="4"/>
        <v>0</v>
      </c>
      <c r="L193" s="182"/>
      <c r="M193" s="181">
        <f t="shared" si="5"/>
        <v>0</v>
      </c>
      <c r="N193" s="182"/>
      <c r="O193" s="181">
        <f t="shared" si="6"/>
        <v>0</v>
      </c>
      <c r="P193" s="182"/>
      <c r="Q193" s="209">
        <f t="shared" si="0"/>
        <v>0</v>
      </c>
      <c r="R193" s="182"/>
      <c r="S193" s="1"/>
      <c r="T193" s="1"/>
      <c r="U193" s="1"/>
      <c r="V193" s="1"/>
      <c r="W193" s="1"/>
      <c r="X193" s="1"/>
      <c r="Y193" s="1"/>
      <c r="Z193" s="1"/>
    </row>
    <row r="194" spans="1:26" ht="14.25" customHeight="1">
      <c r="A194" s="1"/>
      <c r="B194" s="1"/>
      <c r="C194" s="115">
        <v>50710</v>
      </c>
      <c r="D194" s="125">
        <v>172</v>
      </c>
      <c r="E194" s="209">
        <f t="shared" si="1"/>
        <v>0</v>
      </c>
      <c r="F194" s="182"/>
      <c r="G194" s="209">
        <f t="shared" si="2"/>
        <v>0</v>
      </c>
      <c r="H194" s="182"/>
      <c r="I194" s="209">
        <f t="shared" si="3"/>
        <v>0</v>
      </c>
      <c r="J194" s="182"/>
      <c r="K194" s="209">
        <f t="shared" si="4"/>
        <v>0</v>
      </c>
      <c r="L194" s="182"/>
      <c r="M194" s="181">
        <f t="shared" si="5"/>
        <v>0</v>
      </c>
      <c r="N194" s="182"/>
      <c r="O194" s="181">
        <f t="shared" si="6"/>
        <v>0</v>
      </c>
      <c r="P194" s="182"/>
      <c r="Q194" s="209">
        <f t="shared" si="0"/>
        <v>0</v>
      </c>
      <c r="R194" s="182"/>
      <c r="S194" s="1"/>
      <c r="T194" s="1"/>
      <c r="U194" s="1"/>
      <c r="V194" s="1"/>
      <c r="W194" s="1"/>
      <c r="X194" s="1"/>
      <c r="Y194" s="1"/>
      <c r="Z194" s="1"/>
    </row>
    <row r="195" spans="1:26" ht="14.25" customHeight="1">
      <c r="A195" s="1"/>
      <c r="B195" s="1"/>
      <c r="C195" s="115">
        <v>50740</v>
      </c>
      <c r="D195" s="125">
        <v>173</v>
      </c>
      <c r="E195" s="209">
        <f t="shared" si="1"/>
        <v>0</v>
      </c>
      <c r="F195" s="182"/>
      <c r="G195" s="209">
        <f t="shared" si="2"/>
        <v>0</v>
      </c>
      <c r="H195" s="182"/>
      <c r="I195" s="209">
        <f t="shared" si="3"/>
        <v>0</v>
      </c>
      <c r="J195" s="182"/>
      <c r="K195" s="209">
        <f t="shared" si="4"/>
        <v>0</v>
      </c>
      <c r="L195" s="182"/>
      <c r="M195" s="181">
        <f t="shared" si="5"/>
        <v>0</v>
      </c>
      <c r="N195" s="182"/>
      <c r="O195" s="181">
        <f t="shared" si="6"/>
        <v>0</v>
      </c>
      <c r="P195" s="182"/>
      <c r="Q195" s="209">
        <f t="shared" si="0"/>
        <v>0</v>
      </c>
      <c r="R195" s="182"/>
      <c r="S195" s="1"/>
      <c r="T195" s="1"/>
      <c r="U195" s="1"/>
      <c r="V195" s="1"/>
      <c r="W195" s="1"/>
      <c r="X195" s="1"/>
      <c r="Y195" s="1"/>
      <c r="Z195" s="1"/>
    </row>
    <row r="196" spans="1:26" ht="14.25" customHeight="1">
      <c r="A196" s="1"/>
      <c r="B196" s="1"/>
      <c r="C196" s="115">
        <v>50771</v>
      </c>
      <c r="D196" s="125">
        <v>174</v>
      </c>
      <c r="E196" s="209">
        <f t="shared" si="1"/>
        <v>0</v>
      </c>
      <c r="F196" s="182"/>
      <c r="G196" s="209">
        <f t="shared" si="2"/>
        <v>0</v>
      </c>
      <c r="H196" s="182"/>
      <c r="I196" s="209">
        <f t="shared" si="3"/>
        <v>0</v>
      </c>
      <c r="J196" s="182"/>
      <c r="K196" s="209">
        <f t="shared" si="4"/>
        <v>0</v>
      </c>
      <c r="L196" s="182"/>
      <c r="M196" s="181">
        <f t="shared" si="5"/>
        <v>0</v>
      </c>
      <c r="N196" s="182"/>
      <c r="O196" s="181">
        <f t="shared" si="6"/>
        <v>0</v>
      </c>
      <c r="P196" s="182"/>
      <c r="Q196" s="209">
        <f t="shared" si="0"/>
        <v>0</v>
      </c>
      <c r="R196" s="182"/>
      <c r="S196" s="1"/>
      <c r="T196" s="1"/>
      <c r="U196" s="1"/>
      <c r="V196" s="1"/>
      <c r="W196" s="1"/>
      <c r="X196" s="1"/>
      <c r="Y196" s="1"/>
      <c r="Z196" s="1"/>
    </row>
    <row r="197" spans="1:26" ht="14.25" customHeight="1">
      <c r="A197" s="1"/>
      <c r="B197" s="1"/>
      <c r="C197" s="115">
        <v>50802</v>
      </c>
      <c r="D197" s="125">
        <v>175</v>
      </c>
      <c r="E197" s="209">
        <f t="shared" si="1"/>
        <v>0</v>
      </c>
      <c r="F197" s="182"/>
      <c r="G197" s="209">
        <f t="shared" si="2"/>
        <v>0</v>
      </c>
      <c r="H197" s="182"/>
      <c r="I197" s="209">
        <f t="shared" si="3"/>
        <v>0</v>
      </c>
      <c r="J197" s="182"/>
      <c r="K197" s="209">
        <f t="shared" si="4"/>
        <v>0</v>
      </c>
      <c r="L197" s="182"/>
      <c r="M197" s="181">
        <f t="shared" si="5"/>
        <v>0</v>
      </c>
      <c r="N197" s="182"/>
      <c r="O197" s="181">
        <f t="shared" si="6"/>
        <v>0</v>
      </c>
      <c r="P197" s="182"/>
      <c r="Q197" s="209">
        <f t="shared" si="0"/>
        <v>0</v>
      </c>
      <c r="R197" s="182"/>
      <c r="S197" s="1"/>
      <c r="T197" s="1"/>
      <c r="U197" s="1"/>
      <c r="V197" s="1"/>
      <c r="W197" s="1"/>
      <c r="X197" s="1"/>
      <c r="Y197" s="1"/>
      <c r="Z197" s="1"/>
    </row>
    <row r="198" spans="1:26" ht="14.25" customHeight="1">
      <c r="A198" s="1"/>
      <c r="B198" s="1"/>
      <c r="C198" s="115">
        <v>50830</v>
      </c>
      <c r="D198" s="125">
        <v>176</v>
      </c>
      <c r="E198" s="209">
        <f t="shared" si="1"/>
        <v>0</v>
      </c>
      <c r="F198" s="182"/>
      <c r="G198" s="209">
        <f t="shared" si="2"/>
        <v>0</v>
      </c>
      <c r="H198" s="182"/>
      <c r="I198" s="209">
        <f t="shared" si="3"/>
        <v>0</v>
      </c>
      <c r="J198" s="182"/>
      <c r="K198" s="209">
        <f t="shared" si="4"/>
        <v>0</v>
      </c>
      <c r="L198" s="182"/>
      <c r="M198" s="181">
        <f t="shared" si="5"/>
        <v>0</v>
      </c>
      <c r="N198" s="182"/>
      <c r="O198" s="181">
        <f t="shared" si="6"/>
        <v>0</v>
      </c>
      <c r="P198" s="182"/>
      <c r="Q198" s="209">
        <f t="shared" si="0"/>
        <v>0</v>
      </c>
      <c r="R198" s="182"/>
      <c r="S198" s="1"/>
      <c r="T198" s="1"/>
      <c r="U198" s="1"/>
      <c r="V198" s="1"/>
      <c r="W198" s="1"/>
      <c r="X198" s="1"/>
      <c r="Y198" s="1"/>
      <c r="Z198" s="1"/>
    </row>
    <row r="199" spans="1:26" ht="14.25" customHeight="1">
      <c r="A199" s="1"/>
      <c r="B199" s="1"/>
      <c r="C199" s="115">
        <v>50861</v>
      </c>
      <c r="D199" s="125">
        <v>177</v>
      </c>
      <c r="E199" s="209">
        <f t="shared" si="1"/>
        <v>0</v>
      </c>
      <c r="F199" s="182"/>
      <c r="G199" s="209">
        <f t="shared" si="2"/>
        <v>0</v>
      </c>
      <c r="H199" s="182"/>
      <c r="I199" s="209">
        <f t="shared" si="3"/>
        <v>0</v>
      </c>
      <c r="J199" s="182"/>
      <c r="K199" s="209">
        <f t="shared" si="4"/>
        <v>0</v>
      </c>
      <c r="L199" s="182"/>
      <c r="M199" s="181">
        <f t="shared" si="5"/>
        <v>0</v>
      </c>
      <c r="N199" s="182"/>
      <c r="O199" s="181">
        <f t="shared" si="6"/>
        <v>0</v>
      </c>
      <c r="P199" s="182"/>
      <c r="Q199" s="209">
        <f t="shared" si="0"/>
        <v>0</v>
      </c>
      <c r="R199" s="182"/>
      <c r="S199" s="1"/>
      <c r="T199" s="1"/>
      <c r="U199" s="1"/>
      <c r="V199" s="1"/>
      <c r="W199" s="1"/>
      <c r="X199" s="1"/>
      <c r="Y199" s="1"/>
      <c r="Z199" s="1"/>
    </row>
    <row r="200" spans="1:26" ht="14.25" customHeight="1">
      <c r="A200" s="1"/>
      <c r="B200" s="1"/>
      <c r="C200" s="115">
        <v>50891</v>
      </c>
      <c r="D200" s="125">
        <v>178</v>
      </c>
      <c r="E200" s="209">
        <f t="shared" si="1"/>
        <v>0</v>
      </c>
      <c r="F200" s="182"/>
      <c r="G200" s="209">
        <f t="shared" si="2"/>
        <v>0</v>
      </c>
      <c r="H200" s="182"/>
      <c r="I200" s="209">
        <f t="shared" si="3"/>
        <v>0</v>
      </c>
      <c r="J200" s="182"/>
      <c r="K200" s="209">
        <f t="shared" si="4"/>
        <v>0</v>
      </c>
      <c r="L200" s="182"/>
      <c r="M200" s="181">
        <f t="shared" si="5"/>
        <v>0</v>
      </c>
      <c r="N200" s="182"/>
      <c r="O200" s="181">
        <f t="shared" si="6"/>
        <v>0</v>
      </c>
      <c r="P200" s="182"/>
      <c r="Q200" s="209">
        <f t="shared" si="0"/>
        <v>0</v>
      </c>
      <c r="R200" s="182"/>
      <c r="S200" s="1"/>
      <c r="T200" s="1"/>
      <c r="U200" s="1"/>
      <c r="V200" s="1"/>
      <c r="W200" s="1"/>
      <c r="X200" s="1"/>
      <c r="Y200" s="1"/>
      <c r="Z200" s="1"/>
    </row>
    <row r="201" spans="1:26" ht="14.25" customHeight="1">
      <c r="A201" s="1"/>
      <c r="B201" s="1"/>
      <c r="C201" s="115">
        <v>50922</v>
      </c>
      <c r="D201" s="125">
        <v>179</v>
      </c>
      <c r="E201" s="209">
        <f t="shared" si="1"/>
        <v>0</v>
      </c>
      <c r="F201" s="182"/>
      <c r="G201" s="209">
        <f t="shared" si="2"/>
        <v>0</v>
      </c>
      <c r="H201" s="182"/>
      <c r="I201" s="209">
        <f t="shared" si="3"/>
        <v>0</v>
      </c>
      <c r="J201" s="182"/>
      <c r="K201" s="209">
        <f t="shared" si="4"/>
        <v>0</v>
      </c>
      <c r="L201" s="182"/>
      <c r="M201" s="181">
        <f t="shared" si="5"/>
        <v>0</v>
      </c>
      <c r="N201" s="182"/>
      <c r="O201" s="181">
        <f t="shared" si="6"/>
        <v>0</v>
      </c>
      <c r="P201" s="182"/>
      <c r="Q201" s="209">
        <f t="shared" si="0"/>
        <v>0</v>
      </c>
      <c r="R201" s="182"/>
      <c r="S201" s="1"/>
      <c r="T201" s="1"/>
      <c r="U201" s="1"/>
      <c r="V201" s="1"/>
      <c r="W201" s="1"/>
      <c r="X201" s="1"/>
      <c r="Y201" s="1"/>
      <c r="Z201" s="1"/>
    </row>
    <row r="202" spans="1:26" ht="14.25" customHeight="1">
      <c r="A202" s="1"/>
      <c r="B202" s="1"/>
      <c r="C202" s="115">
        <v>50952</v>
      </c>
      <c r="D202" s="125">
        <v>180</v>
      </c>
      <c r="E202" s="209">
        <f t="shared" si="1"/>
        <v>0</v>
      </c>
      <c r="F202" s="182"/>
      <c r="G202" s="209">
        <f t="shared" si="2"/>
        <v>0</v>
      </c>
      <c r="H202" s="182"/>
      <c r="I202" s="209">
        <f t="shared" si="3"/>
        <v>0</v>
      </c>
      <c r="J202" s="182"/>
      <c r="K202" s="209">
        <f t="shared" si="4"/>
        <v>0</v>
      </c>
      <c r="L202" s="182"/>
      <c r="M202" s="181">
        <f t="shared" si="5"/>
        <v>0</v>
      </c>
      <c r="N202" s="182"/>
      <c r="O202" s="181">
        <f t="shared" si="6"/>
        <v>0</v>
      </c>
      <c r="P202" s="182"/>
      <c r="Q202" s="209">
        <f t="shared" si="0"/>
        <v>0</v>
      </c>
      <c r="R202" s="182"/>
      <c r="S202" s="1"/>
      <c r="T202" s="1"/>
      <c r="U202" s="1"/>
      <c r="V202" s="1"/>
      <c r="W202" s="1"/>
      <c r="X202" s="1"/>
      <c r="Y202" s="1"/>
      <c r="Z202" s="1"/>
    </row>
    <row r="203" spans="1:26" ht="14.25" customHeight="1">
      <c r="A203" s="1"/>
      <c r="B203" s="1"/>
      <c r="C203" s="115">
        <v>50983</v>
      </c>
      <c r="D203" s="125">
        <v>181</v>
      </c>
      <c r="E203" s="209">
        <f t="shared" si="1"/>
        <v>0</v>
      </c>
      <c r="F203" s="182"/>
      <c r="G203" s="209">
        <f t="shared" si="2"/>
        <v>0</v>
      </c>
      <c r="H203" s="182"/>
      <c r="I203" s="209">
        <f t="shared" si="3"/>
        <v>0</v>
      </c>
      <c r="J203" s="182"/>
      <c r="K203" s="209">
        <f t="shared" si="4"/>
        <v>0</v>
      </c>
      <c r="L203" s="182"/>
      <c r="M203" s="181">
        <f t="shared" si="5"/>
        <v>0</v>
      </c>
      <c r="N203" s="182"/>
      <c r="O203" s="181">
        <f t="shared" si="6"/>
        <v>0</v>
      </c>
      <c r="P203" s="182"/>
      <c r="Q203" s="209">
        <f t="shared" si="0"/>
        <v>0</v>
      </c>
      <c r="R203" s="182"/>
      <c r="S203" s="1"/>
      <c r="T203" s="1"/>
      <c r="U203" s="1"/>
      <c r="V203" s="1"/>
      <c r="W203" s="1"/>
      <c r="X203" s="1"/>
      <c r="Y203" s="1"/>
      <c r="Z203" s="1"/>
    </row>
    <row r="204" spans="1:26" ht="14.25" customHeight="1">
      <c r="A204" s="1"/>
      <c r="B204" s="1"/>
      <c r="C204" s="115">
        <v>51014</v>
      </c>
      <c r="D204" s="125">
        <v>182</v>
      </c>
      <c r="E204" s="209">
        <f t="shared" si="1"/>
        <v>0</v>
      </c>
      <c r="F204" s="182"/>
      <c r="G204" s="209">
        <f t="shared" si="2"/>
        <v>0</v>
      </c>
      <c r="H204" s="182"/>
      <c r="I204" s="209">
        <f t="shared" si="3"/>
        <v>0</v>
      </c>
      <c r="J204" s="182"/>
      <c r="K204" s="209">
        <f t="shared" si="4"/>
        <v>0</v>
      </c>
      <c r="L204" s="182"/>
      <c r="M204" s="181">
        <f t="shared" si="5"/>
        <v>0</v>
      </c>
      <c r="N204" s="182"/>
      <c r="O204" s="181">
        <f t="shared" si="6"/>
        <v>0</v>
      </c>
      <c r="P204" s="182"/>
      <c r="Q204" s="209">
        <f t="shared" si="0"/>
        <v>0</v>
      </c>
      <c r="R204" s="182"/>
      <c r="S204" s="1"/>
      <c r="T204" s="1"/>
      <c r="U204" s="1"/>
      <c r="V204" s="1"/>
      <c r="W204" s="1"/>
      <c r="X204" s="1"/>
      <c r="Y204" s="1"/>
      <c r="Z204" s="1"/>
    </row>
    <row r="205" spans="1:26" ht="14.25" customHeight="1">
      <c r="A205" s="1"/>
      <c r="B205" s="1"/>
      <c r="C205" s="115">
        <v>51044</v>
      </c>
      <c r="D205" s="125">
        <v>183</v>
      </c>
      <c r="E205" s="209">
        <f t="shared" si="1"/>
        <v>0</v>
      </c>
      <c r="F205" s="182"/>
      <c r="G205" s="209">
        <f t="shared" si="2"/>
        <v>0</v>
      </c>
      <c r="H205" s="182"/>
      <c r="I205" s="209">
        <f t="shared" si="3"/>
        <v>0</v>
      </c>
      <c r="J205" s="182"/>
      <c r="K205" s="209">
        <f t="shared" si="4"/>
        <v>0</v>
      </c>
      <c r="L205" s="182"/>
      <c r="M205" s="181">
        <f t="shared" si="5"/>
        <v>0</v>
      </c>
      <c r="N205" s="182"/>
      <c r="O205" s="181">
        <f t="shared" si="6"/>
        <v>0</v>
      </c>
      <c r="P205" s="182"/>
      <c r="Q205" s="209">
        <f t="shared" si="0"/>
        <v>0</v>
      </c>
      <c r="R205" s="182"/>
      <c r="S205" s="1"/>
      <c r="T205" s="1"/>
      <c r="U205" s="1"/>
      <c r="V205" s="1"/>
      <c r="W205" s="1"/>
      <c r="X205" s="1"/>
      <c r="Y205" s="1"/>
      <c r="Z205" s="1"/>
    </row>
    <row r="206" spans="1:26" ht="14.25" customHeight="1">
      <c r="A206" s="1"/>
      <c r="B206" s="1"/>
      <c r="C206" s="115">
        <v>51075</v>
      </c>
      <c r="D206" s="125">
        <v>184</v>
      </c>
      <c r="E206" s="209">
        <f t="shared" si="1"/>
        <v>0</v>
      </c>
      <c r="F206" s="182"/>
      <c r="G206" s="209">
        <f t="shared" si="2"/>
        <v>0</v>
      </c>
      <c r="H206" s="182"/>
      <c r="I206" s="209">
        <f t="shared" si="3"/>
        <v>0</v>
      </c>
      <c r="J206" s="182"/>
      <c r="K206" s="209">
        <f t="shared" si="4"/>
        <v>0</v>
      </c>
      <c r="L206" s="182"/>
      <c r="M206" s="181">
        <f t="shared" si="5"/>
        <v>0</v>
      </c>
      <c r="N206" s="182"/>
      <c r="O206" s="181">
        <f t="shared" si="6"/>
        <v>0</v>
      </c>
      <c r="P206" s="182"/>
      <c r="Q206" s="209">
        <f t="shared" si="0"/>
        <v>0</v>
      </c>
      <c r="R206" s="182"/>
      <c r="S206" s="1"/>
      <c r="T206" s="1"/>
      <c r="U206" s="1"/>
      <c r="V206" s="1"/>
      <c r="W206" s="1"/>
      <c r="X206" s="1"/>
      <c r="Y206" s="1"/>
      <c r="Z206" s="1"/>
    </row>
    <row r="207" spans="1:26" ht="14.25" customHeight="1">
      <c r="A207" s="1"/>
      <c r="B207" s="1"/>
      <c r="C207" s="115">
        <v>51105</v>
      </c>
      <c r="D207" s="125">
        <v>185</v>
      </c>
      <c r="E207" s="209">
        <f t="shared" si="1"/>
        <v>0</v>
      </c>
      <c r="F207" s="182"/>
      <c r="G207" s="209">
        <f t="shared" si="2"/>
        <v>0</v>
      </c>
      <c r="H207" s="182"/>
      <c r="I207" s="209">
        <f t="shared" si="3"/>
        <v>0</v>
      </c>
      <c r="J207" s="182"/>
      <c r="K207" s="209">
        <f t="shared" si="4"/>
        <v>0</v>
      </c>
      <c r="L207" s="182"/>
      <c r="M207" s="181">
        <f t="shared" si="5"/>
        <v>0</v>
      </c>
      <c r="N207" s="182"/>
      <c r="O207" s="181">
        <f t="shared" si="6"/>
        <v>0</v>
      </c>
      <c r="P207" s="182"/>
      <c r="Q207" s="209">
        <f t="shared" si="0"/>
        <v>0</v>
      </c>
      <c r="R207" s="182"/>
      <c r="S207" s="1"/>
      <c r="T207" s="1"/>
      <c r="U207" s="1"/>
      <c r="V207" s="1"/>
      <c r="W207" s="1"/>
      <c r="X207" s="1"/>
      <c r="Y207" s="1"/>
      <c r="Z207" s="1"/>
    </row>
    <row r="208" spans="1:26" ht="14.25" customHeight="1">
      <c r="A208" s="1"/>
      <c r="B208" s="1"/>
      <c r="C208" s="115">
        <v>51136</v>
      </c>
      <c r="D208" s="125">
        <v>186</v>
      </c>
      <c r="E208" s="209">
        <f t="shared" si="1"/>
        <v>0</v>
      </c>
      <c r="F208" s="182"/>
      <c r="G208" s="209">
        <f t="shared" si="2"/>
        <v>0</v>
      </c>
      <c r="H208" s="182"/>
      <c r="I208" s="209">
        <f t="shared" si="3"/>
        <v>0</v>
      </c>
      <c r="J208" s="182"/>
      <c r="K208" s="209">
        <f t="shared" si="4"/>
        <v>0</v>
      </c>
      <c r="L208" s="182"/>
      <c r="M208" s="181">
        <f t="shared" si="5"/>
        <v>0</v>
      </c>
      <c r="N208" s="182"/>
      <c r="O208" s="181">
        <f t="shared" si="6"/>
        <v>0</v>
      </c>
      <c r="P208" s="182"/>
      <c r="Q208" s="209">
        <f t="shared" si="0"/>
        <v>0</v>
      </c>
      <c r="R208" s="182"/>
      <c r="S208" s="1"/>
      <c r="T208" s="1"/>
      <c r="U208" s="1"/>
      <c r="V208" s="1"/>
      <c r="W208" s="1"/>
      <c r="X208" s="1"/>
      <c r="Y208" s="1"/>
      <c r="Z208" s="1"/>
    </row>
    <row r="209" spans="1:26" ht="14.25" customHeight="1">
      <c r="A209" s="1"/>
      <c r="B209" s="1"/>
      <c r="C209" s="115">
        <v>51167</v>
      </c>
      <c r="D209" s="125">
        <v>187</v>
      </c>
      <c r="E209" s="209">
        <f t="shared" si="1"/>
        <v>0</v>
      </c>
      <c r="F209" s="182"/>
      <c r="G209" s="209">
        <f t="shared" si="2"/>
        <v>0</v>
      </c>
      <c r="H209" s="182"/>
      <c r="I209" s="209">
        <f t="shared" si="3"/>
        <v>0</v>
      </c>
      <c r="J209" s="182"/>
      <c r="K209" s="209">
        <f t="shared" si="4"/>
        <v>0</v>
      </c>
      <c r="L209" s="182"/>
      <c r="M209" s="181">
        <f t="shared" si="5"/>
        <v>0</v>
      </c>
      <c r="N209" s="182"/>
      <c r="O209" s="181">
        <f t="shared" si="6"/>
        <v>0</v>
      </c>
      <c r="P209" s="182"/>
      <c r="Q209" s="209">
        <f t="shared" si="0"/>
        <v>0</v>
      </c>
      <c r="R209" s="182"/>
      <c r="S209" s="1"/>
      <c r="T209" s="1"/>
      <c r="U209" s="1"/>
      <c r="V209" s="1"/>
      <c r="W209" s="1"/>
      <c r="X209" s="1"/>
      <c r="Y209" s="1"/>
      <c r="Z209" s="1"/>
    </row>
    <row r="210" spans="1:26" ht="14.25" customHeight="1">
      <c r="A210" s="1"/>
      <c r="B210" s="1"/>
      <c r="C210" s="115">
        <v>51196</v>
      </c>
      <c r="D210" s="125">
        <v>188</v>
      </c>
      <c r="E210" s="209">
        <f t="shared" si="1"/>
        <v>0</v>
      </c>
      <c r="F210" s="182"/>
      <c r="G210" s="209">
        <f t="shared" si="2"/>
        <v>0</v>
      </c>
      <c r="H210" s="182"/>
      <c r="I210" s="209">
        <f t="shared" si="3"/>
        <v>0</v>
      </c>
      <c r="J210" s="182"/>
      <c r="K210" s="209">
        <f t="shared" si="4"/>
        <v>0</v>
      </c>
      <c r="L210" s="182"/>
      <c r="M210" s="181">
        <f t="shared" si="5"/>
        <v>0</v>
      </c>
      <c r="N210" s="182"/>
      <c r="O210" s="181">
        <f t="shared" si="6"/>
        <v>0</v>
      </c>
      <c r="P210" s="182"/>
      <c r="Q210" s="209">
        <f t="shared" si="0"/>
        <v>0</v>
      </c>
      <c r="R210" s="182"/>
      <c r="S210" s="1"/>
      <c r="T210" s="1"/>
      <c r="U210" s="1"/>
      <c r="V210" s="1"/>
      <c r="W210" s="1"/>
      <c r="X210" s="1"/>
      <c r="Y210" s="1"/>
      <c r="Z210" s="1"/>
    </row>
    <row r="211" spans="1:26" ht="14.25" customHeight="1">
      <c r="A211" s="1"/>
      <c r="B211" s="1"/>
      <c r="C211" s="115">
        <v>51227</v>
      </c>
      <c r="D211" s="125">
        <v>189</v>
      </c>
      <c r="E211" s="209">
        <f t="shared" si="1"/>
        <v>0</v>
      </c>
      <c r="F211" s="182"/>
      <c r="G211" s="209">
        <f t="shared" si="2"/>
        <v>0</v>
      </c>
      <c r="H211" s="182"/>
      <c r="I211" s="209">
        <f t="shared" si="3"/>
        <v>0</v>
      </c>
      <c r="J211" s="182"/>
      <c r="K211" s="209">
        <f t="shared" si="4"/>
        <v>0</v>
      </c>
      <c r="L211" s="182"/>
      <c r="M211" s="181">
        <f t="shared" si="5"/>
        <v>0</v>
      </c>
      <c r="N211" s="182"/>
      <c r="O211" s="181">
        <f t="shared" si="6"/>
        <v>0</v>
      </c>
      <c r="P211" s="182"/>
      <c r="Q211" s="209">
        <f t="shared" si="0"/>
        <v>0</v>
      </c>
      <c r="R211" s="182"/>
      <c r="S211" s="1"/>
      <c r="T211" s="1"/>
      <c r="U211" s="1"/>
      <c r="V211" s="1"/>
      <c r="W211" s="1"/>
      <c r="X211" s="1"/>
      <c r="Y211" s="1"/>
      <c r="Z211" s="1"/>
    </row>
    <row r="212" spans="1:26" ht="14.25" customHeight="1">
      <c r="A212" s="1"/>
      <c r="B212" s="1"/>
      <c r="C212" s="115">
        <v>51257</v>
      </c>
      <c r="D212" s="125">
        <v>190</v>
      </c>
      <c r="E212" s="209">
        <f t="shared" si="1"/>
        <v>0</v>
      </c>
      <c r="F212" s="182"/>
      <c r="G212" s="209">
        <f t="shared" si="2"/>
        <v>0</v>
      </c>
      <c r="H212" s="182"/>
      <c r="I212" s="209">
        <f t="shared" si="3"/>
        <v>0</v>
      </c>
      <c r="J212" s="182"/>
      <c r="K212" s="209">
        <f t="shared" si="4"/>
        <v>0</v>
      </c>
      <c r="L212" s="182"/>
      <c r="M212" s="181">
        <f t="shared" si="5"/>
        <v>0</v>
      </c>
      <c r="N212" s="182"/>
      <c r="O212" s="181">
        <f t="shared" si="6"/>
        <v>0</v>
      </c>
      <c r="P212" s="182"/>
      <c r="Q212" s="209">
        <f t="shared" si="0"/>
        <v>0</v>
      </c>
      <c r="R212" s="182"/>
      <c r="S212" s="1"/>
      <c r="T212" s="1"/>
      <c r="U212" s="1"/>
      <c r="V212" s="1"/>
      <c r="W212" s="1"/>
      <c r="X212" s="1"/>
      <c r="Y212" s="1"/>
      <c r="Z212" s="1"/>
    </row>
    <row r="213" spans="1:26" ht="14.25" customHeight="1">
      <c r="A213" s="1"/>
      <c r="B213" s="1"/>
      <c r="C213" s="115">
        <v>51288</v>
      </c>
      <c r="D213" s="125">
        <v>191</v>
      </c>
      <c r="E213" s="209">
        <f t="shared" si="1"/>
        <v>0</v>
      </c>
      <c r="F213" s="182"/>
      <c r="G213" s="209">
        <f t="shared" si="2"/>
        <v>0</v>
      </c>
      <c r="H213" s="182"/>
      <c r="I213" s="209">
        <f t="shared" si="3"/>
        <v>0</v>
      </c>
      <c r="J213" s="182"/>
      <c r="K213" s="209">
        <f t="shared" si="4"/>
        <v>0</v>
      </c>
      <c r="L213" s="182"/>
      <c r="M213" s="181">
        <f t="shared" si="5"/>
        <v>0</v>
      </c>
      <c r="N213" s="182"/>
      <c r="O213" s="181">
        <f t="shared" si="6"/>
        <v>0</v>
      </c>
      <c r="P213" s="182"/>
      <c r="Q213" s="209">
        <f t="shared" si="0"/>
        <v>0</v>
      </c>
      <c r="R213" s="182"/>
      <c r="S213" s="1"/>
      <c r="T213" s="1"/>
      <c r="U213" s="1"/>
      <c r="V213" s="1"/>
      <c r="W213" s="1"/>
      <c r="X213" s="1"/>
      <c r="Y213" s="1"/>
      <c r="Z213" s="1"/>
    </row>
    <row r="214" spans="1:26" ht="14.25" customHeight="1">
      <c r="A214" s="1"/>
      <c r="B214" s="1"/>
      <c r="C214" s="115">
        <v>51318</v>
      </c>
      <c r="D214" s="125">
        <v>192</v>
      </c>
      <c r="E214" s="209">
        <f t="shared" si="1"/>
        <v>0</v>
      </c>
      <c r="F214" s="182"/>
      <c r="G214" s="209">
        <f t="shared" si="2"/>
        <v>0</v>
      </c>
      <c r="H214" s="182"/>
      <c r="I214" s="209">
        <f t="shared" si="3"/>
        <v>0</v>
      </c>
      <c r="J214" s="182"/>
      <c r="K214" s="209">
        <f t="shared" si="4"/>
        <v>0</v>
      </c>
      <c r="L214" s="182"/>
      <c r="M214" s="181">
        <f t="shared" si="5"/>
        <v>0</v>
      </c>
      <c r="N214" s="182"/>
      <c r="O214" s="181">
        <f t="shared" si="6"/>
        <v>0</v>
      </c>
      <c r="P214" s="182"/>
      <c r="Q214" s="209">
        <f t="shared" si="0"/>
        <v>0</v>
      </c>
      <c r="R214" s="182"/>
      <c r="S214" s="1"/>
      <c r="T214" s="1"/>
      <c r="U214" s="1"/>
      <c r="V214" s="1"/>
      <c r="W214" s="1"/>
      <c r="X214" s="1"/>
      <c r="Y214" s="1"/>
      <c r="Z214" s="1"/>
    </row>
    <row r="215" spans="1:26" ht="14.25" customHeight="1">
      <c r="A215" s="1"/>
      <c r="B215" s="1"/>
      <c r="C215" s="115">
        <v>51349</v>
      </c>
      <c r="D215" s="125">
        <v>193</v>
      </c>
      <c r="E215" s="209">
        <f t="shared" si="1"/>
        <v>0</v>
      </c>
      <c r="F215" s="182"/>
      <c r="G215" s="209">
        <f t="shared" si="2"/>
        <v>0</v>
      </c>
      <c r="H215" s="182"/>
      <c r="I215" s="209">
        <f t="shared" si="3"/>
        <v>0</v>
      </c>
      <c r="J215" s="182"/>
      <c r="K215" s="209">
        <f t="shared" si="4"/>
        <v>0</v>
      </c>
      <c r="L215" s="182"/>
      <c r="M215" s="181">
        <f t="shared" si="5"/>
        <v>0</v>
      </c>
      <c r="N215" s="182"/>
      <c r="O215" s="181">
        <f t="shared" si="6"/>
        <v>0</v>
      </c>
      <c r="P215" s="182"/>
      <c r="Q215" s="209">
        <f t="shared" si="0"/>
        <v>0</v>
      </c>
      <c r="R215" s="182"/>
      <c r="S215" s="1"/>
      <c r="T215" s="1"/>
      <c r="U215" s="1"/>
      <c r="V215" s="1"/>
      <c r="W215" s="1"/>
      <c r="X215" s="1"/>
      <c r="Y215" s="1"/>
      <c r="Z215" s="1"/>
    </row>
    <row r="216" spans="1:26" ht="14.25" customHeight="1">
      <c r="A216" s="1"/>
      <c r="B216" s="1"/>
      <c r="C216" s="115">
        <v>51380</v>
      </c>
      <c r="D216" s="125">
        <v>194</v>
      </c>
      <c r="E216" s="209">
        <f t="shared" si="1"/>
        <v>0</v>
      </c>
      <c r="F216" s="182"/>
      <c r="G216" s="209">
        <f t="shared" si="2"/>
        <v>0</v>
      </c>
      <c r="H216" s="182"/>
      <c r="I216" s="209">
        <f t="shared" si="3"/>
        <v>0</v>
      </c>
      <c r="J216" s="182"/>
      <c r="K216" s="209">
        <f t="shared" si="4"/>
        <v>0</v>
      </c>
      <c r="L216" s="182"/>
      <c r="M216" s="181">
        <f t="shared" si="5"/>
        <v>0</v>
      </c>
      <c r="N216" s="182"/>
      <c r="O216" s="181">
        <f t="shared" si="6"/>
        <v>0</v>
      </c>
      <c r="P216" s="182"/>
      <c r="Q216" s="209">
        <f t="shared" si="0"/>
        <v>0</v>
      </c>
      <c r="R216" s="182"/>
      <c r="S216" s="1"/>
      <c r="T216" s="1"/>
      <c r="U216" s="1"/>
      <c r="V216" s="1"/>
      <c r="W216" s="1"/>
      <c r="X216" s="1"/>
      <c r="Y216" s="1"/>
      <c r="Z216" s="1"/>
    </row>
    <row r="217" spans="1:26" ht="14.25" customHeight="1">
      <c r="A217" s="1"/>
      <c r="B217" s="1"/>
      <c r="C217" s="115">
        <v>51410</v>
      </c>
      <c r="D217" s="125">
        <v>195</v>
      </c>
      <c r="E217" s="209">
        <f t="shared" si="1"/>
        <v>0</v>
      </c>
      <c r="F217" s="182"/>
      <c r="G217" s="209">
        <f t="shared" si="2"/>
        <v>0</v>
      </c>
      <c r="H217" s="182"/>
      <c r="I217" s="209">
        <f t="shared" si="3"/>
        <v>0</v>
      </c>
      <c r="J217" s="182"/>
      <c r="K217" s="209">
        <f t="shared" si="4"/>
        <v>0</v>
      </c>
      <c r="L217" s="182"/>
      <c r="M217" s="181">
        <f t="shared" si="5"/>
        <v>0</v>
      </c>
      <c r="N217" s="182"/>
      <c r="O217" s="181">
        <f t="shared" si="6"/>
        <v>0</v>
      </c>
      <c r="P217" s="182"/>
      <c r="Q217" s="209">
        <f t="shared" si="0"/>
        <v>0</v>
      </c>
      <c r="R217" s="182"/>
      <c r="S217" s="1"/>
      <c r="T217" s="1"/>
      <c r="U217" s="1"/>
      <c r="V217" s="1"/>
      <c r="W217" s="1"/>
      <c r="X217" s="1"/>
      <c r="Y217" s="1"/>
      <c r="Z217" s="1"/>
    </row>
    <row r="218" spans="1:26" ht="14.25" customHeight="1">
      <c r="A218" s="1"/>
      <c r="B218" s="1"/>
      <c r="C218" s="115">
        <v>51441</v>
      </c>
      <c r="D218" s="125">
        <v>196</v>
      </c>
      <c r="E218" s="209">
        <f t="shared" si="1"/>
        <v>0</v>
      </c>
      <c r="F218" s="182"/>
      <c r="G218" s="209">
        <f t="shared" si="2"/>
        <v>0</v>
      </c>
      <c r="H218" s="182"/>
      <c r="I218" s="209">
        <f t="shared" si="3"/>
        <v>0</v>
      </c>
      <c r="J218" s="182"/>
      <c r="K218" s="209">
        <f t="shared" si="4"/>
        <v>0</v>
      </c>
      <c r="L218" s="182"/>
      <c r="M218" s="181">
        <f t="shared" si="5"/>
        <v>0</v>
      </c>
      <c r="N218" s="182"/>
      <c r="O218" s="181">
        <f t="shared" si="6"/>
        <v>0</v>
      </c>
      <c r="P218" s="182"/>
      <c r="Q218" s="209">
        <f t="shared" si="0"/>
        <v>0</v>
      </c>
      <c r="R218" s="182"/>
      <c r="S218" s="1"/>
      <c r="T218" s="1"/>
      <c r="U218" s="1"/>
      <c r="V218" s="1"/>
      <c r="W218" s="1"/>
      <c r="X218" s="1"/>
      <c r="Y218" s="1"/>
      <c r="Z218" s="1"/>
    </row>
    <row r="219" spans="1:26" ht="14.25" customHeight="1">
      <c r="A219" s="1"/>
      <c r="B219" s="1"/>
      <c r="C219" s="115">
        <v>51471</v>
      </c>
      <c r="D219" s="125">
        <v>197</v>
      </c>
      <c r="E219" s="209">
        <f t="shared" si="1"/>
        <v>0</v>
      </c>
      <c r="F219" s="182"/>
      <c r="G219" s="209">
        <f t="shared" si="2"/>
        <v>0</v>
      </c>
      <c r="H219" s="182"/>
      <c r="I219" s="209">
        <f t="shared" si="3"/>
        <v>0</v>
      </c>
      <c r="J219" s="182"/>
      <c r="K219" s="209">
        <f t="shared" si="4"/>
        <v>0</v>
      </c>
      <c r="L219" s="182"/>
      <c r="M219" s="181">
        <f t="shared" si="5"/>
        <v>0</v>
      </c>
      <c r="N219" s="182"/>
      <c r="O219" s="181">
        <f t="shared" si="6"/>
        <v>0</v>
      </c>
      <c r="P219" s="182"/>
      <c r="Q219" s="209">
        <f t="shared" si="0"/>
        <v>0</v>
      </c>
      <c r="R219" s="182"/>
      <c r="S219" s="1"/>
      <c r="T219" s="1"/>
      <c r="U219" s="1"/>
      <c r="V219" s="1"/>
      <c r="W219" s="1"/>
      <c r="X219" s="1"/>
      <c r="Y219" s="1"/>
      <c r="Z219" s="1"/>
    </row>
    <row r="220" spans="1:26" ht="14.25" customHeight="1">
      <c r="A220" s="1"/>
      <c r="B220" s="1"/>
      <c r="C220" s="115">
        <v>51502</v>
      </c>
      <c r="D220" s="125">
        <v>198</v>
      </c>
      <c r="E220" s="209">
        <f t="shared" si="1"/>
        <v>0</v>
      </c>
      <c r="F220" s="182"/>
      <c r="G220" s="209">
        <f t="shared" si="2"/>
        <v>0</v>
      </c>
      <c r="H220" s="182"/>
      <c r="I220" s="209">
        <f t="shared" si="3"/>
        <v>0</v>
      </c>
      <c r="J220" s="182"/>
      <c r="K220" s="209">
        <f t="shared" si="4"/>
        <v>0</v>
      </c>
      <c r="L220" s="182"/>
      <c r="M220" s="181">
        <f t="shared" si="5"/>
        <v>0</v>
      </c>
      <c r="N220" s="182"/>
      <c r="O220" s="181">
        <f t="shared" si="6"/>
        <v>0</v>
      </c>
      <c r="P220" s="182"/>
      <c r="Q220" s="209">
        <f t="shared" si="0"/>
        <v>0</v>
      </c>
      <c r="R220" s="182"/>
      <c r="S220" s="1"/>
      <c r="T220" s="1"/>
      <c r="U220" s="1"/>
      <c r="V220" s="1"/>
      <c r="W220" s="1"/>
      <c r="X220" s="1"/>
      <c r="Y220" s="1"/>
      <c r="Z220" s="1"/>
    </row>
    <row r="221" spans="1:26" ht="14.25" customHeight="1">
      <c r="A221" s="1"/>
      <c r="B221" s="1"/>
      <c r="C221" s="115">
        <v>51533</v>
      </c>
      <c r="D221" s="125">
        <v>199</v>
      </c>
      <c r="E221" s="209">
        <f t="shared" si="1"/>
        <v>0</v>
      </c>
      <c r="F221" s="182"/>
      <c r="G221" s="209">
        <f t="shared" si="2"/>
        <v>0</v>
      </c>
      <c r="H221" s="182"/>
      <c r="I221" s="209">
        <f t="shared" si="3"/>
        <v>0</v>
      </c>
      <c r="J221" s="182"/>
      <c r="K221" s="209">
        <f t="shared" si="4"/>
        <v>0</v>
      </c>
      <c r="L221" s="182"/>
      <c r="M221" s="181">
        <f t="shared" si="5"/>
        <v>0</v>
      </c>
      <c r="N221" s="182"/>
      <c r="O221" s="181">
        <f t="shared" si="6"/>
        <v>0</v>
      </c>
      <c r="P221" s="182"/>
      <c r="Q221" s="209">
        <f t="shared" si="0"/>
        <v>0</v>
      </c>
      <c r="R221" s="182"/>
      <c r="S221" s="1"/>
      <c r="T221" s="1"/>
      <c r="U221" s="1"/>
      <c r="V221" s="1"/>
      <c r="W221" s="1"/>
      <c r="X221" s="1"/>
      <c r="Y221" s="1"/>
      <c r="Z221" s="1"/>
    </row>
    <row r="222" spans="1:26" ht="14.25" customHeight="1">
      <c r="A222" s="1"/>
      <c r="B222" s="1"/>
      <c r="C222" s="115">
        <v>51561</v>
      </c>
      <c r="D222" s="125">
        <v>200</v>
      </c>
      <c r="E222" s="209">
        <f t="shared" si="1"/>
        <v>0</v>
      </c>
      <c r="F222" s="182"/>
      <c r="G222" s="209">
        <f t="shared" si="2"/>
        <v>0</v>
      </c>
      <c r="H222" s="182"/>
      <c r="I222" s="209">
        <f t="shared" si="3"/>
        <v>0</v>
      </c>
      <c r="J222" s="182"/>
      <c r="K222" s="209">
        <f t="shared" si="4"/>
        <v>0</v>
      </c>
      <c r="L222" s="182"/>
      <c r="M222" s="181">
        <f t="shared" si="5"/>
        <v>0</v>
      </c>
      <c r="N222" s="182"/>
      <c r="O222" s="181">
        <f t="shared" si="6"/>
        <v>0</v>
      </c>
      <c r="P222" s="182"/>
      <c r="Q222" s="209">
        <f t="shared" si="0"/>
        <v>0</v>
      </c>
      <c r="R222" s="182"/>
      <c r="S222" s="1"/>
      <c r="T222" s="1"/>
      <c r="U222" s="1"/>
      <c r="V222" s="1"/>
      <c r="W222" s="1"/>
      <c r="X222" s="1"/>
      <c r="Y222" s="1"/>
      <c r="Z222" s="1"/>
    </row>
    <row r="223" spans="1:26" ht="14.25" customHeight="1">
      <c r="A223" s="1"/>
      <c r="B223" s="1"/>
      <c r="C223" s="115">
        <v>51592</v>
      </c>
      <c r="D223" s="125">
        <v>201</v>
      </c>
      <c r="E223" s="209">
        <f t="shared" si="1"/>
        <v>0</v>
      </c>
      <c r="F223" s="182"/>
      <c r="G223" s="209">
        <f t="shared" si="2"/>
        <v>0</v>
      </c>
      <c r="H223" s="182"/>
      <c r="I223" s="209">
        <f t="shared" si="3"/>
        <v>0</v>
      </c>
      <c r="J223" s="182"/>
      <c r="K223" s="209">
        <f t="shared" si="4"/>
        <v>0</v>
      </c>
      <c r="L223" s="182"/>
      <c r="M223" s="181">
        <f t="shared" si="5"/>
        <v>0</v>
      </c>
      <c r="N223" s="182"/>
      <c r="O223" s="181">
        <f t="shared" si="6"/>
        <v>0</v>
      </c>
      <c r="P223" s="182"/>
      <c r="Q223" s="209">
        <f t="shared" si="0"/>
        <v>0</v>
      </c>
      <c r="R223" s="182"/>
      <c r="S223" s="1"/>
      <c r="T223" s="1"/>
      <c r="U223" s="1"/>
      <c r="V223" s="1"/>
      <c r="W223" s="1"/>
      <c r="X223" s="1"/>
      <c r="Y223" s="1"/>
      <c r="Z223" s="1"/>
    </row>
    <row r="224" spans="1:26" ht="14.25" customHeight="1">
      <c r="A224" s="1"/>
      <c r="B224" s="1"/>
      <c r="C224" s="115">
        <v>51622</v>
      </c>
      <c r="D224" s="125">
        <v>202</v>
      </c>
      <c r="E224" s="209">
        <f t="shared" si="1"/>
        <v>0</v>
      </c>
      <c r="F224" s="182"/>
      <c r="G224" s="209">
        <f t="shared" si="2"/>
        <v>0</v>
      </c>
      <c r="H224" s="182"/>
      <c r="I224" s="209">
        <f t="shared" si="3"/>
        <v>0</v>
      </c>
      <c r="J224" s="182"/>
      <c r="K224" s="209">
        <f t="shared" si="4"/>
        <v>0</v>
      </c>
      <c r="L224" s="182"/>
      <c r="M224" s="181">
        <f t="shared" si="5"/>
        <v>0</v>
      </c>
      <c r="N224" s="182"/>
      <c r="O224" s="181">
        <f t="shared" si="6"/>
        <v>0</v>
      </c>
      <c r="P224" s="182"/>
      <c r="Q224" s="209">
        <f t="shared" si="0"/>
        <v>0</v>
      </c>
      <c r="R224" s="182"/>
      <c r="S224" s="1"/>
      <c r="T224" s="1"/>
      <c r="U224" s="1"/>
      <c r="V224" s="1"/>
      <c r="W224" s="1"/>
      <c r="X224" s="1"/>
      <c r="Y224" s="1"/>
      <c r="Z224" s="1"/>
    </row>
    <row r="225" spans="1:26" ht="14.25" customHeight="1">
      <c r="A225" s="1"/>
      <c r="B225" s="1"/>
      <c r="C225" s="115">
        <v>51653</v>
      </c>
      <c r="D225" s="125">
        <v>203</v>
      </c>
      <c r="E225" s="209">
        <f t="shared" si="1"/>
        <v>0</v>
      </c>
      <c r="F225" s="182"/>
      <c r="G225" s="209">
        <f t="shared" si="2"/>
        <v>0</v>
      </c>
      <c r="H225" s="182"/>
      <c r="I225" s="209">
        <f t="shared" si="3"/>
        <v>0</v>
      </c>
      <c r="J225" s="182"/>
      <c r="K225" s="209">
        <f t="shared" si="4"/>
        <v>0</v>
      </c>
      <c r="L225" s="182"/>
      <c r="M225" s="181">
        <f t="shared" si="5"/>
        <v>0</v>
      </c>
      <c r="N225" s="182"/>
      <c r="O225" s="181">
        <f t="shared" si="6"/>
        <v>0</v>
      </c>
      <c r="P225" s="182"/>
      <c r="Q225" s="209">
        <f t="shared" si="0"/>
        <v>0</v>
      </c>
      <c r="R225" s="182"/>
      <c r="S225" s="1"/>
      <c r="T225" s="1"/>
      <c r="U225" s="1"/>
      <c r="V225" s="1"/>
      <c r="W225" s="1"/>
      <c r="X225" s="1"/>
      <c r="Y225" s="1"/>
      <c r="Z225" s="1"/>
    </row>
    <row r="226" spans="1:26" ht="14.25" customHeight="1">
      <c r="A226" s="1"/>
      <c r="B226" s="1"/>
      <c r="C226" s="115">
        <v>51683</v>
      </c>
      <c r="D226" s="125">
        <v>204</v>
      </c>
      <c r="E226" s="209">
        <f t="shared" si="1"/>
        <v>0</v>
      </c>
      <c r="F226" s="182"/>
      <c r="G226" s="209">
        <f t="shared" si="2"/>
        <v>0</v>
      </c>
      <c r="H226" s="182"/>
      <c r="I226" s="209">
        <f t="shared" si="3"/>
        <v>0</v>
      </c>
      <c r="J226" s="182"/>
      <c r="K226" s="209">
        <f t="shared" si="4"/>
        <v>0</v>
      </c>
      <c r="L226" s="182"/>
      <c r="M226" s="181">
        <f t="shared" si="5"/>
        <v>0</v>
      </c>
      <c r="N226" s="182"/>
      <c r="O226" s="181">
        <f t="shared" si="6"/>
        <v>0</v>
      </c>
      <c r="P226" s="182"/>
      <c r="Q226" s="209">
        <f t="shared" si="0"/>
        <v>0</v>
      </c>
      <c r="R226" s="182"/>
      <c r="S226" s="1"/>
      <c r="T226" s="1"/>
      <c r="U226" s="1"/>
      <c r="V226" s="1"/>
      <c r="W226" s="1"/>
      <c r="X226" s="1"/>
      <c r="Y226" s="1"/>
      <c r="Z226" s="1"/>
    </row>
    <row r="227" spans="1:26" ht="14.25" customHeight="1">
      <c r="A227" s="1"/>
      <c r="B227" s="1"/>
      <c r="C227" s="115">
        <v>51714</v>
      </c>
      <c r="D227" s="125">
        <v>205</v>
      </c>
      <c r="E227" s="209">
        <f t="shared" si="1"/>
        <v>0</v>
      </c>
      <c r="F227" s="182"/>
      <c r="G227" s="209">
        <f t="shared" si="2"/>
        <v>0</v>
      </c>
      <c r="H227" s="182"/>
      <c r="I227" s="209">
        <f t="shared" si="3"/>
        <v>0</v>
      </c>
      <c r="J227" s="182"/>
      <c r="K227" s="209">
        <f t="shared" si="4"/>
        <v>0</v>
      </c>
      <c r="L227" s="182"/>
      <c r="M227" s="181">
        <f t="shared" si="5"/>
        <v>0</v>
      </c>
      <c r="N227" s="182"/>
      <c r="O227" s="181">
        <f t="shared" si="6"/>
        <v>0</v>
      </c>
      <c r="P227" s="182"/>
      <c r="Q227" s="209">
        <f t="shared" si="0"/>
        <v>0</v>
      </c>
      <c r="R227" s="182"/>
      <c r="S227" s="1"/>
      <c r="T227" s="1"/>
      <c r="U227" s="1"/>
      <c r="V227" s="1"/>
      <c r="W227" s="1"/>
      <c r="X227" s="1"/>
      <c r="Y227" s="1"/>
      <c r="Z227" s="1"/>
    </row>
    <row r="228" spans="1:26" ht="14.25" customHeight="1">
      <c r="A228" s="1"/>
      <c r="B228" s="1"/>
      <c r="C228" s="115">
        <v>51745</v>
      </c>
      <c r="D228" s="125">
        <v>206</v>
      </c>
      <c r="E228" s="209">
        <f t="shared" si="1"/>
        <v>0</v>
      </c>
      <c r="F228" s="182"/>
      <c r="G228" s="209">
        <f t="shared" si="2"/>
        <v>0</v>
      </c>
      <c r="H228" s="182"/>
      <c r="I228" s="209">
        <f t="shared" si="3"/>
        <v>0</v>
      </c>
      <c r="J228" s="182"/>
      <c r="K228" s="209">
        <f t="shared" si="4"/>
        <v>0</v>
      </c>
      <c r="L228" s="182"/>
      <c r="M228" s="181">
        <f t="shared" si="5"/>
        <v>0</v>
      </c>
      <c r="N228" s="182"/>
      <c r="O228" s="181">
        <f t="shared" si="6"/>
        <v>0</v>
      </c>
      <c r="P228" s="182"/>
      <c r="Q228" s="209">
        <f t="shared" si="0"/>
        <v>0</v>
      </c>
      <c r="R228" s="182"/>
      <c r="S228" s="1"/>
      <c r="T228" s="1"/>
      <c r="U228" s="1"/>
      <c r="V228" s="1"/>
      <c r="W228" s="1"/>
      <c r="X228" s="1"/>
      <c r="Y228" s="1"/>
      <c r="Z228" s="1"/>
    </row>
    <row r="229" spans="1:26" ht="14.25" customHeight="1">
      <c r="A229" s="1"/>
      <c r="B229" s="1"/>
      <c r="C229" s="115">
        <v>51775</v>
      </c>
      <c r="D229" s="125">
        <v>207</v>
      </c>
      <c r="E229" s="209">
        <f t="shared" si="1"/>
        <v>0</v>
      </c>
      <c r="F229" s="182"/>
      <c r="G229" s="209">
        <f t="shared" si="2"/>
        <v>0</v>
      </c>
      <c r="H229" s="182"/>
      <c r="I229" s="209">
        <f t="shared" si="3"/>
        <v>0</v>
      </c>
      <c r="J229" s="182"/>
      <c r="K229" s="209">
        <f t="shared" si="4"/>
        <v>0</v>
      </c>
      <c r="L229" s="182"/>
      <c r="M229" s="181">
        <f t="shared" si="5"/>
        <v>0</v>
      </c>
      <c r="N229" s="182"/>
      <c r="O229" s="181">
        <f t="shared" si="6"/>
        <v>0</v>
      </c>
      <c r="P229" s="182"/>
      <c r="Q229" s="209">
        <f t="shared" si="0"/>
        <v>0</v>
      </c>
      <c r="R229" s="182"/>
      <c r="S229" s="1"/>
      <c r="T229" s="1"/>
      <c r="U229" s="1"/>
      <c r="V229" s="1"/>
      <c r="W229" s="1"/>
      <c r="X229" s="1"/>
      <c r="Y229" s="1"/>
      <c r="Z229" s="1"/>
    </row>
    <row r="230" spans="1:26" ht="14.25" customHeight="1">
      <c r="A230" s="1"/>
      <c r="B230" s="1"/>
      <c r="C230" s="115">
        <v>51806</v>
      </c>
      <c r="D230" s="125">
        <v>208</v>
      </c>
      <c r="E230" s="209">
        <f t="shared" si="1"/>
        <v>0</v>
      </c>
      <c r="F230" s="182"/>
      <c r="G230" s="209">
        <f t="shared" si="2"/>
        <v>0</v>
      </c>
      <c r="H230" s="182"/>
      <c r="I230" s="209">
        <f t="shared" si="3"/>
        <v>0</v>
      </c>
      <c r="J230" s="182"/>
      <c r="K230" s="209">
        <f t="shared" si="4"/>
        <v>0</v>
      </c>
      <c r="L230" s="182"/>
      <c r="M230" s="181">
        <f t="shared" si="5"/>
        <v>0</v>
      </c>
      <c r="N230" s="182"/>
      <c r="O230" s="181">
        <f t="shared" si="6"/>
        <v>0</v>
      </c>
      <c r="P230" s="182"/>
      <c r="Q230" s="209">
        <f t="shared" si="0"/>
        <v>0</v>
      </c>
      <c r="R230" s="182"/>
      <c r="S230" s="1"/>
      <c r="T230" s="1"/>
      <c r="U230" s="1"/>
      <c r="V230" s="1"/>
      <c r="W230" s="1"/>
      <c r="X230" s="1"/>
      <c r="Y230" s="1"/>
      <c r="Z230" s="1"/>
    </row>
    <row r="231" spans="1:26" ht="14.25" customHeight="1">
      <c r="A231" s="1"/>
      <c r="B231" s="1"/>
      <c r="C231" s="115">
        <v>51836</v>
      </c>
      <c r="D231" s="125">
        <v>209</v>
      </c>
      <c r="E231" s="209">
        <f t="shared" si="1"/>
        <v>0</v>
      </c>
      <c r="F231" s="182"/>
      <c r="G231" s="209">
        <f t="shared" si="2"/>
        <v>0</v>
      </c>
      <c r="H231" s="182"/>
      <c r="I231" s="209">
        <f t="shared" si="3"/>
        <v>0</v>
      </c>
      <c r="J231" s="182"/>
      <c r="K231" s="209">
        <f t="shared" si="4"/>
        <v>0</v>
      </c>
      <c r="L231" s="182"/>
      <c r="M231" s="181">
        <f t="shared" si="5"/>
        <v>0</v>
      </c>
      <c r="N231" s="182"/>
      <c r="O231" s="181">
        <f t="shared" si="6"/>
        <v>0</v>
      </c>
      <c r="P231" s="182"/>
      <c r="Q231" s="209">
        <f t="shared" si="0"/>
        <v>0</v>
      </c>
      <c r="R231" s="182"/>
      <c r="S231" s="1"/>
      <c r="T231" s="1"/>
      <c r="U231" s="1"/>
      <c r="V231" s="1"/>
      <c r="W231" s="1"/>
      <c r="X231" s="1"/>
      <c r="Y231" s="1"/>
      <c r="Z231" s="1"/>
    </row>
    <row r="232" spans="1:26" ht="14.25" customHeight="1">
      <c r="A232" s="1"/>
      <c r="B232" s="1"/>
      <c r="C232" s="115">
        <v>51867</v>
      </c>
      <c r="D232" s="125">
        <v>210</v>
      </c>
      <c r="E232" s="209">
        <f t="shared" si="1"/>
        <v>0</v>
      </c>
      <c r="F232" s="182"/>
      <c r="G232" s="209">
        <f t="shared" si="2"/>
        <v>0</v>
      </c>
      <c r="H232" s="182"/>
      <c r="I232" s="209">
        <f t="shared" si="3"/>
        <v>0</v>
      </c>
      <c r="J232" s="182"/>
      <c r="K232" s="209">
        <f t="shared" si="4"/>
        <v>0</v>
      </c>
      <c r="L232" s="182"/>
      <c r="M232" s="181">
        <f t="shared" si="5"/>
        <v>0</v>
      </c>
      <c r="N232" s="182"/>
      <c r="O232" s="181">
        <f t="shared" si="6"/>
        <v>0</v>
      </c>
      <c r="P232" s="182"/>
      <c r="Q232" s="209">
        <f t="shared" si="0"/>
        <v>0</v>
      </c>
      <c r="R232" s="182"/>
      <c r="S232" s="1"/>
      <c r="T232" s="1"/>
      <c r="U232" s="1"/>
      <c r="V232" s="1"/>
      <c r="W232" s="1"/>
      <c r="X232" s="1"/>
      <c r="Y232" s="1"/>
      <c r="Z232" s="1"/>
    </row>
    <row r="233" spans="1:26" ht="14.25" customHeight="1">
      <c r="A233" s="1"/>
      <c r="B233" s="1"/>
      <c r="C233" s="115">
        <v>51898</v>
      </c>
      <c r="D233" s="125">
        <v>211</v>
      </c>
      <c r="E233" s="209">
        <f t="shared" si="1"/>
        <v>0</v>
      </c>
      <c r="F233" s="182"/>
      <c r="G233" s="209">
        <f t="shared" si="2"/>
        <v>0</v>
      </c>
      <c r="H233" s="182"/>
      <c r="I233" s="209">
        <f t="shared" si="3"/>
        <v>0</v>
      </c>
      <c r="J233" s="182"/>
      <c r="K233" s="209">
        <f t="shared" si="4"/>
        <v>0</v>
      </c>
      <c r="L233" s="182"/>
      <c r="M233" s="181">
        <f t="shared" si="5"/>
        <v>0</v>
      </c>
      <c r="N233" s="182"/>
      <c r="O233" s="181">
        <f t="shared" si="6"/>
        <v>0</v>
      </c>
      <c r="P233" s="182"/>
      <c r="Q233" s="209">
        <f t="shared" si="0"/>
        <v>0</v>
      </c>
      <c r="R233" s="182"/>
      <c r="S233" s="1"/>
      <c r="T233" s="1"/>
      <c r="U233" s="1"/>
      <c r="V233" s="1"/>
      <c r="W233" s="1"/>
      <c r="X233" s="1"/>
      <c r="Y233" s="1"/>
      <c r="Z233" s="1"/>
    </row>
    <row r="234" spans="1:26" ht="14.25" customHeight="1">
      <c r="A234" s="1"/>
      <c r="B234" s="1"/>
      <c r="C234" s="115">
        <v>51926</v>
      </c>
      <c r="D234" s="125">
        <v>212</v>
      </c>
      <c r="E234" s="209">
        <f t="shared" si="1"/>
        <v>0</v>
      </c>
      <c r="F234" s="182"/>
      <c r="G234" s="209">
        <f t="shared" si="2"/>
        <v>0</v>
      </c>
      <c r="H234" s="182"/>
      <c r="I234" s="209">
        <f t="shared" si="3"/>
        <v>0</v>
      </c>
      <c r="J234" s="182"/>
      <c r="K234" s="209">
        <f t="shared" si="4"/>
        <v>0</v>
      </c>
      <c r="L234" s="182"/>
      <c r="M234" s="181">
        <f t="shared" si="5"/>
        <v>0</v>
      </c>
      <c r="N234" s="182"/>
      <c r="O234" s="181">
        <f t="shared" si="6"/>
        <v>0</v>
      </c>
      <c r="P234" s="182"/>
      <c r="Q234" s="209">
        <f t="shared" si="0"/>
        <v>0</v>
      </c>
      <c r="R234" s="182"/>
      <c r="S234" s="1"/>
      <c r="T234" s="1"/>
      <c r="U234" s="1"/>
      <c r="V234" s="1"/>
      <c r="W234" s="1"/>
      <c r="X234" s="1"/>
      <c r="Y234" s="1"/>
      <c r="Z234" s="1"/>
    </row>
    <row r="235" spans="1:26" ht="14.25" customHeight="1">
      <c r="A235" s="1"/>
      <c r="B235" s="1"/>
      <c r="C235" s="115">
        <v>51957</v>
      </c>
      <c r="D235" s="125">
        <v>213</v>
      </c>
      <c r="E235" s="209">
        <f t="shared" si="1"/>
        <v>0</v>
      </c>
      <c r="F235" s="182"/>
      <c r="G235" s="209">
        <f t="shared" si="2"/>
        <v>0</v>
      </c>
      <c r="H235" s="182"/>
      <c r="I235" s="209">
        <f t="shared" si="3"/>
        <v>0</v>
      </c>
      <c r="J235" s="182"/>
      <c r="K235" s="209">
        <f t="shared" si="4"/>
        <v>0</v>
      </c>
      <c r="L235" s="182"/>
      <c r="M235" s="181">
        <f t="shared" si="5"/>
        <v>0</v>
      </c>
      <c r="N235" s="182"/>
      <c r="O235" s="181">
        <f t="shared" si="6"/>
        <v>0</v>
      </c>
      <c r="P235" s="182"/>
      <c r="Q235" s="209">
        <f t="shared" si="0"/>
        <v>0</v>
      </c>
      <c r="R235" s="182"/>
      <c r="S235" s="1"/>
      <c r="T235" s="1"/>
      <c r="U235" s="1"/>
      <c r="V235" s="1"/>
      <c r="W235" s="1"/>
      <c r="X235" s="1"/>
      <c r="Y235" s="1"/>
      <c r="Z235" s="1"/>
    </row>
    <row r="236" spans="1:26" ht="14.25" customHeight="1">
      <c r="A236" s="1"/>
      <c r="B236" s="1"/>
      <c r="C236" s="115">
        <v>51987</v>
      </c>
      <c r="D236" s="125">
        <v>214</v>
      </c>
      <c r="E236" s="209">
        <f t="shared" si="1"/>
        <v>0</v>
      </c>
      <c r="F236" s="182"/>
      <c r="G236" s="209">
        <f t="shared" si="2"/>
        <v>0</v>
      </c>
      <c r="H236" s="182"/>
      <c r="I236" s="209">
        <f t="shared" si="3"/>
        <v>0</v>
      </c>
      <c r="J236" s="182"/>
      <c r="K236" s="209">
        <f t="shared" si="4"/>
        <v>0</v>
      </c>
      <c r="L236" s="182"/>
      <c r="M236" s="181">
        <f t="shared" si="5"/>
        <v>0</v>
      </c>
      <c r="N236" s="182"/>
      <c r="O236" s="181">
        <f t="shared" si="6"/>
        <v>0</v>
      </c>
      <c r="P236" s="182"/>
      <c r="Q236" s="209">
        <f t="shared" si="0"/>
        <v>0</v>
      </c>
      <c r="R236" s="182"/>
      <c r="S236" s="1"/>
      <c r="T236" s="1"/>
      <c r="U236" s="1"/>
      <c r="V236" s="1"/>
      <c r="W236" s="1"/>
      <c r="X236" s="1"/>
      <c r="Y236" s="1"/>
      <c r="Z236" s="1"/>
    </row>
    <row r="237" spans="1:26" ht="14.25" customHeight="1">
      <c r="A237" s="1"/>
      <c r="B237" s="1"/>
      <c r="C237" s="115">
        <v>52018</v>
      </c>
      <c r="D237" s="125">
        <v>215</v>
      </c>
      <c r="E237" s="209">
        <f t="shared" si="1"/>
        <v>0</v>
      </c>
      <c r="F237" s="182"/>
      <c r="G237" s="209">
        <f t="shared" si="2"/>
        <v>0</v>
      </c>
      <c r="H237" s="182"/>
      <c r="I237" s="209">
        <f t="shared" si="3"/>
        <v>0</v>
      </c>
      <c r="J237" s="182"/>
      <c r="K237" s="209">
        <f t="shared" si="4"/>
        <v>0</v>
      </c>
      <c r="L237" s="182"/>
      <c r="M237" s="181">
        <f t="shared" si="5"/>
        <v>0</v>
      </c>
      <c r="N237" s="182"/>
      <c r="O237" s="181">
        <f t="shared" si="6"/>
        <v>0</v>
      </c>
      <c r="P237" s="182"/>
      <c r="Q237" s="209">
        <f t="shared" si="0"/>
        <v>0</v>
      </c>
      <c r="R237" s="182"/>
      <c r="S237" s="1"/>
      <c r="T237" s="1"/>
      <c r="U237" s="1"/>
      <c r="V237" s="1"/>
      <c r="W237" s="1"/>
      <c r="X237" s="1"/>
      <c r="Y237" s="1"/>
      <c r="Z237" s="1"/>
    </row>
    <row r="238" spans="1:26" ht="14.25" customHeight="1">
      <c r="A238" s="1"/>
      <c r="B238" s="1"/>
      <c r="C238" s="115">
        <v>52048</v>
      </c>
      <c r="D238" s="125">
        <v>216</v>
      </c>
      <c r="E238" s="209">
        <f t="shared" si="1"/>
        <v>0</v>
      </c>
      <c r="F238" s="182"/>
      <c r="G238" s="209">
        <f t="shared" si="2"/>
        <v>0</v>
      </c>
      <c r="H238" s="182"/>
      <c r="I238" s="209">
        <f t="shared" si="3"/>
        <v>0</v>
      </c>
      <c r="J238" s="182"/>
      <c r="K238" s="209">
        <f t="shared" si="4"/>
        <v>0</v>
      </c>
      <c r="L238" s="182"/>
      <c r="M238" s="181">
        <f t="shared" si="5"/>
        <v>0</v>
      </c>
      <c r="N238" s="182"/>
      <c r="O238" s="181">
        <f t="shared" si="6"/>
        <v>0</v>
      </c>
      <c r="P238" s="182"/>
      <c r="Q238" s="209">
        <f t="shared" si="0"/>
        <v>0</v>
      </c>
      <c r="R238" s="182"/>
      <c r="S238" s="1"/>
      <c r="T238" s="1"/>
      <c r="U238" s="1"/>
      <c r="V238" s="1"/>
      <c r="W238" s="1"/>
      <c r="X238" s="1"/>
      <c r="Y238" s="1"/>
      <c r="Z238" s="1"/>
    </row>
    <row r="239" spans="1:26" ht="14.25" customHeight="1">
      <c r="A239" s="1"/>
      <c r="B239" s="1"/>
      <c r="C239" s="115">
        <v>52079</v>
      </c>
      <c r="D239" s="125">
        <v>217</v>
      </c>
      <c r="E239" s="209">
        <f t="shared" si="1"/>
        <v>0</v>
      </c>
      <c r="F239" s="182"/>
      <c r="G239" s="209">
        <f t="shared" si="2"/>
        <v>0</v>
      </c>
      <c r="H239" s="182"/>
      <c r="I239" s="209">
        <f t="shared" si="3"/>
        <v>0</v>
      </c>
      <c r="J239" s="182"/>
      <c r="K239" s="209">
        <f t="shared" si="4"/>
        <v>0</v>
      </c>
      <c r="L239" s="182"/>
      <c r="M239" s="181">
        <f t="shared" si="5"/>
        <v>0</v>
      </c>
      <c r="N239" s="182"/>
      <c r="O239" s="181">
        <f t="shared" si="6"/>
        <v>0</v>
      </c>
      <c r="P239" s="182"/>
      <c r="Q239" s="209">
        <f t="shared" si="0"/>
        <v>0</v>
      </c>
      <c r="R239" s="182"/>
      <c r="S239" s="1"/>
      <c r="T239" s="1"/>
      <c r="U239" s="1"/>
      <c r="V239" s="1"/>
      <c r="W239" s="1"/>
      <c r="X239" s="1"/>
      <c r="Y239" s="1"/>
      <c r="Z239" s="1"/>
    </row>
    <row r="240" spans="1:26" ht="14.25" customHeight="1">
      <c r="A240" s="1"/>
      <c r="B240" s="1"/>
      <c r="C240" s="115">
        <v>52110</v>
      </c>
      <c r="D240" s="125">
        <v>218</v>
      </c>
      <c r="E240" s="209">
        <f t="shared" si="1"/>
        <v>0</v>
      </c>
      <c r="F240" s="182"/>
      <c r="G240" s="209">
        <f t="shared" si="2"/>
        <v>0</v>
      </c>
      <c r="H240" s="182"/>
      <c r="I240" s="209">
        <f t="shared" si="3"/>
        <v>0</v>
      </c>
      <c r="J240" s="182"/>
      <c r="K240" s="209">
        <f t="shared" si="4"/>
        <v>0</v>
      </c>
      <c r="L240" s="182"/>
      <c r="M240" s="181">
        <f t="shared" si="5"/>
        <v>0</v>
      </c>
      <c r="N240" s="182"/>
      <c r="O240" s="181">
        <f t="shared" si="6"/>
        <v>0</v>
      </c>
      <c r="P240" s="182"/>
      <c r="Q240" s="209">
        <f t="shared" si="0"/>
        <v>0</v>
      </c>
      <c r="R240" s="182"/>
      <c r="S240" s="1"/>
      <c r="T240" s="1"/>
      <c r="U240" s="1"/>
      <c r="V240" s="1"/>
      <c r="W240" s="1"/>
      <c r="X240" s="1"/>
      <c r="Y240" s="1"/>
      <c r="Z240" s="1"/>
    </row>
    <row r="241" spans="1:26" ht="14.25" customHeight="1">
      <c r="A241" s="1"/>
      <c r="B241" s="1"/>
      <c r="C241" s="115">
        <v>52140</v>
      </c>
      <c r="D241" s="125">
        <v>219</v>
      </c>
      <c r="E241" s="209">
        <f t="shared" si="1"/>
        <v>0</v>
      </c>
      <c r="F241" s="182"/>
      <c r="G241" s="209">
        <f t="shared" si="2"/>
        <v>0</v>
      </c>
      <c r="H241" s="182"/>
      <c r="I241" s="209">
        <f t="shared" si="3"/>
        <v>0</v>
      </c>
      <c r="J241" s="182"/>
      <c r="K241" s="209">
        <f t="shared" si="4"/>
        <v>0</v>
      </c>
      <c r="L241" s="182"/>
      <c r="M241" s="181">
        <f t="shared" si="5"/>
        <v>0</v>
      </c>
      <c r="N241" s="182"/>
      <c r="O241" s="181">
        <f t="shared" si="6"/>
        <v>0</v>
      </c>
      <c r="P241" s="182"/>
      <c r="Q241" s="209">
        <f t="shared" si="0"/>
        <v>0</v>
      </c>
      <c r="R241" s="182"/>
      <c r="S241" s="1"/>
      <c r="T241" s="1"/>
      <c r="U241" s="1"/>
      <c r="V241" s="1"/>
      <c r="W241" s="1"/>
      <c r="X241" s="1"/>
      <c r="Y241" s="1"/>
      <c r="Z241" s="1"/>
    </row>
    <row r="242" spans="1:26" ht="14.25" customHeight="1">
      <c r="A242" s="1"/>
      <c r="B242" s="1"/>
      <c r="C242" s="115">
        <v>52171</v>
      </c>
      <c r="D242" s="125">
        <v>220</v>
      </c>
      <c r="E242" s="209">
        <f t="shared" si="1"/>
        <v>0</v>
      </c>
      <c r="F242" s="182"/>
      <c r="G242" s="209">
        <f t="shared" si="2"/>
        <v>0</v>
      </c>
      <c r="H242" s="182"/>
      <c r="I242" s="209">
        <f t="shared" si="3"/>
        <v>0</v>
      </c>
      <c r="J242" s="182"/>
      <c r="K242" s="209">
        <f t="shared" si="4"/>
        <v>0</v>
      </c>
      <c r="L242" s="182"/>
      <c r="M242" s="181">
        <f t="shared" si="5"/>
        <v>0</v>
      </c>
      <c r="N242" s="182"/>
      <c r="O242" s="181">
        <f t="shared" si="6"/>
        <v>0</v>
      </c>
      <c r="P242" s="182"/>
      <c r="Q242" s="209">
        <f t="shared" si="0"/>
        <v>0</v>
      </c>
      <c r="R242" s="182"/>
      <c r="S242" s="1"/>
      <c r="T242" s="1"/>
      <c r="U242" s="1"/>
      <c r="V242" s="1"/>
      <c r="W242" s="1"/>
      <c r="X242" s="1"/>
      <c r="Y242" s="1"/>
      <c r="Z242" s="1"/>
    </row>
    <row r="243" spans="1:26" ht="14.25" customHeight="1">
      <c r="A243" s="1"/>
      <c r="B243" s="1"/>
      <c r="C243" s="115">
        <v>52201</v>
      </c>
      <c r="D243" s="125">
        <v>221</v>
      </c>
      <c r="E243" s="209">
        <f t="shared" si="1"/>
        <v>0</v>
      </c>
      <c r="F243" s="182"/>
      <c r="G243" s="209">
        <f t="shared" si="2"/>
        <v>0</v>
      </c>
      <c r="H243" s="182"/>
      <c r="I243" s="209">
        <f t="shared" si="3"/>
        <v>0</v>
      </c>
      <c r="J243" s="182"/>
      <c r="K243" s="209">
        <f t="shared" si="4"/>
        <v>0</v>
      </c>
      <c r="L243" s="182"/>
      <c r="M243" s="181">
        <f t="shared" si="5"/>
        <v>0</v>
      </c>
      <c r="N243" s="182"/>
      <c r="O243" s="181">
        <f t="shared" si="6"/>
        <v>0</v>
      </c>
      <c r="P243" s="182"/>
      <c r="Q243" s="209">
        <f t="shared" si="0"/>
        <v>0</v>
      </c>
      <c r="R243" s="182"/>
      <c r="S243" s="1"/>
      <c r="T243" s="1"/>
      <c r="U243" s="1"/>
      <c r="V243" s="1"/>
      <c r="W243" s="1"/>
      <c r="X243" s="1"/>
      <c r="Y243" s="1"/>
      <c r="Z243" s="1"/>
    </row>
    <row r="244" spans="1:26" ht="14.25" customHeight="1">
      <c r="A244" s="1"/>
      <c r="B244" s="1"/>
      <c r="C244" s="115">
        <v>52232</v>
      </c>
      <c r="D244" s="125">
        <v>222</v>
      </c>
      <c r="E244" s="209">
        <f t="shared" si="1"/>
        <v>0</v>
      </c>
      <c r="F244" s="182"/>
      <c r="G244" s="209">
        <f t="shared" si="2"/>
        <v>0</v>
      </c>
      <c r="H244" s="182"/>
      <c r="I244" s="209">
        <f t="shared" si="3"/>
        <v>0</v>
      </c>
      <c r="J244" s="182"/>
      <c r="K244" s="209">
        <f t="shared" si="4"/>
        <v>0</v>
      </c>
      <c r="L244" s="182"/>
      <c r="M244" s="181">
        <f t="shared" si="5"/>
        <v>0</v>
      </c>
      <c r="N244" s="182"/>
      <c r="O244" s="181">
        <f t="shared" si="6"/>
        <v>0</v>
      </c>
      <c r="P244" s="182"/>
      <c r="Q244" s="209">
        <f t="shared" si="0"/>
        <v>0</v>
      </c>
      <c r="R244" s="182"/>
      <c r="S244" s="1"/>
      <c r="T244" s="1"/>
      <c r="U244" s="1"/>
      <c r="V244" s="1"/>
      <c r="W244" s="1"/>
      <c r="X244" s="1"/>
      <c r="Y244" s="1"/>
      <c r="Z244" s="1"/>
    </row>
    <row r="245" spans="1:26" ht="14.25" customHeight="1">
      <c r="A245" s="1"/>
      <c r="B245" s="1"/>
      <c r="C245" s="115">
        <v>52263</v>
      </c>
      <c r="D245" s="125">
        <v>223</v>
      </c>
      <c r="E245" s="209">
        <f t="shared" si="1"/>
        <v>0</v>
      </c>
      <c r="F245" s="182"/>
      <c r="G245" s="209">
        <f t="shared" si="2"/>
        <v>0</v>
      </c>
      <c r="H245" s="182"/>
      <c r="I245" s="209">
        <f t="shared" si="3"/>
        <v>0</v>
      </c>
      <c r="J245" s="182"/>
      <c r="K245" s="209">
        <f t="shared" si="4"/>
        <v>0</v>
      </c>
      <c r="L245" s="182"/>
      <c r="M245" s="181">
        <f t="shared" si="5"/>
        <v>0</v>
      </c>
      <c r="N245" s="182"/>
      <c r="O245" s="181">
        <f t="shared" si="6"/>
        <v>0</v>
      </c>
      <c r="P245" s="182"/>
      <c r="Q245" s="209">
        <f t="shared" si="0"/>
        <v>0</v>
      </c>
      <c r="R245" s="182"/>
      <c r="S245" s="1"/>
      <c r="T245" s="1"/>
      <c r="U245" s="1"/>
      <c r="V245" s="1"/>
      <c r="W245" s="1"/>
      <c r="X245" s="1"/>
      <c r="Y245" s="1"/>
      <c r="Z245" s="1"/>
    </row>
    <row r="246" spans="1:26" ht="14.25" customHeight="1">
      <c r="A246" s="1"/>
      <c r="B246" s="1"/>
      <c r="C246" s="115">
        <v>52291</v>
      </c>
      <c r="D246" s="125">
        <v>224</v>
      </c>
      <c r="E246" s="209">
        <f t="shared" si="1"/>
        <v>0</v>
      </c>
      <c r="F246" s="182"/>
      <c r="G246" s="209">
        <f t="shared" si="2"/>
        <v>0</v>
      </c>
      <c r="H246" s="182"/>
      <c r="I246" s="209">
        <f t="shared" si="3"/>
        <v>0</v>
      </c>
      <c r="J246" s="182"/>
      <c r="K246" s="209">
        <f t="shared" si="4"/>
        <v>0</v>
      </c>
      <c r="L246" s="182"/>
      <c r="M246" s="181">
        <f t="shared" si="5"/>
        <v>0</v>
      </c>
      <c r="N246" s="182"/>
      <c r="O246" s="181">
        <f t="shared" si="6"/>
        <v>0</v>
      </c>
      <c r="P246" s="182"/>
      <c r="Q246" s="209">
        <f t="shared" si="0"/>
        <v>0</v>
      </c>
      <c r="R246" s="182"/>
      <c r="S246" s="1"/>
      <c r="T246" s="1"/>
      <c r="U246" s="1"/>
      <c r="V246" s="1"/>
      <c r="W246" s="1"/>
      <c r="X246" s="1"/>
      <c r="Y246" s="1"/>
      <c r="Z246" s="1"/>
    </row>
    <row r="247" spans="1:26" ht="14.25" customHeight="1">
      <c r="A247" s="1"/>
      <c r="B247" s="1"/>
      <c r="C247" s="115">
        <v>52322</v>
      </c>
      <c r="D247" s="125">
        <v>225</v>
      </c>
      <c r="E247" s="209">
        <f t="shared" si="1"/>
        <v>0</v>
      </c>
      <c r="F247" s="182"/>
      <c r="G247" s="209">
        <f t="shared" si="2"/>
        <v>0</v>
      </c>
      <c r="H247" s="182"/>
      <c r="I247" s="209">
        <f t="shared" si="3"/>
        <v>0</v>
      </c>
      <c r="J247" s="182"/>
      <c r="K247" s="209">
        <f t="shared" si="4"/>
        <v>0</v>
      </c>
      <c r="L247" s="182"/>
      <c r="M247" s="181">
        <f t="shared" si="5"/>
        <v>0</v>
      </c>
      <c r="N247" s="182"/>
      <c r="O247" s="181">
        <f t="shared" si="6"/>
        <v>0</v>
      </c>
      <c r="P247" s="182"/>
      <c r="Q247" s="209">
        <f t="shared" si="0"/>
        <v>0</v>
      </c>
      <c r="R247" s="182"/>
      <c r="S247" s="1"/>
      <c r="T247" s="1"/>
      <c r="U247" s="1"/>
      <c r="V247" s="1"/>
      <c r="W247" s="1"/>
      <c r="X247" s="1"/>
      <c r="Y247" s="1"/>
      <c r="Z247" s="1"/>
    </row>
    <row r="248" spans="1:26" ht="14.25" customHeight="1">
      <c r="A248" s="1"/>
      <c r="B248" s="1"/>
      <c r="C248" s="115">
        <v>52352</v>
      </c>
      <c r="D248" s="125">
        <v>226</v>
      </c>
      <c r="E248" s="209">
        <f t="shared" si="1"/>
        <v>0</v>
      </c>
      <c r="F248" s="182"/>
      <c r="G248" s="209">
        <f t="shared" si="2"/>
        <v>0</v>
      </c>
      <c r="H248" s="182"/>
      <c r="I248" s="209">
        <f t="shared" si="3"/>
        <v>0</v>
      </c>
      <c r="J248" s="182"/>
      <c r="K248" s="209">
        <f t="shared" si="4"/>
        <v>0</v>
      </c>
      <c r="L248" s="182"/>
      <c r="M248" s="181">
        <f t="shared" si="5"/>
        <v>0</v>
      </c>
      <c r="N248" s="182"/>
      <c r="O248" s="181">
        <f t="shared" si="6"/>
        <v>0</v>
      </c>
      <c r="P248" s="182"/>
      <c r="Q248" s="209">
        <f t="shared" si="0"/>
        <v>0</v>
      </c>
      <c r="R248" s="182"/>
      <c r="S248" s="1"/>
      <c r="T248" s="1"/>
      <c r="U248" s="1"/>
      <c r="V248" s="1"/>
      <c r="W248" s="1"/>
      <c r="X248" s="1"/>
      <c r="Y248" s="1"/>
      <c r="Z248" s="1"/>
    </row>
    <row r="249" spans="1:26" ht="14.25" customHeight="1">
      <c r="A249" s="1"/>
      <c r="B249" s="1"/>
      <c r="C249" s="115">
        <v>52383</v>
      </c>
      <c r="D249" s="125">
        <v>227</v>
      </c>
      <c r="E249" s="209">
        <f t="shared" si="1"/>
        <v>0</v>
      </c>
      <c r="F249" s="182"/>
      <c r="G249" s="209">
        <f t="shared" si="2"/>
        <v>0</v>
      </c>
      <c r="H249" s="182"/>
      <c r="I249" s="209">
        <f t="shared" si="3"/>
        <v>0</v>
      </c>
      <c r="J249" s="182"/>
      <c r="K249" s="209">
        <f t="shared" si="4"/>
        <v>0</v>
      </c>
      <c r="L249" s="182"/>
      <c r="M249" s="181">
        <f t="shared" si="5"/>
        <v>0</v>
      </c>
      <c r="N249" s="182"/>
      <c r="O249" s="181">
        <f t="shared" si="6"/>
        <v>0</v>
      </c>
      <c r="P249" s="182"/>
      <c r="Q249" s="209">
        <f t="shared" si="0"/>
        <v>0</v>
      </c>
      <c r="R249" s="182"/>
      <c r="S249" s="1"/>
      <c r="T249" s="1"/>
      <c r="U249" s="1"/>
      <c r="V249" s="1"/>
      <c r="W249" s="1"/>
      <c r="X249" s="1"/>
      <c r="Y249" s="1"/>
      <c r="Z249" s="1"/>
    </row>
    <row r="250" spans="1:26" ht="14.25" customHeight="1">
      <c r="A250" s="1"/>
      <c r="B250" s="1"/>
      <c r="C250" s="115">
        <v>52413</v>
      </c>
      <c r="D250" s="125">
        <v>228</v>
      </c>
      <c r="E250" s="209">
        <f t="shared" si="1"/>
        <v>0</v>
      </c>
      <c r="F250" s="182"/>
      <c r="G250" s="209">
        <f t="shared" si="2"/>
        <v>0</v>
      </c>
      <c r="H250" s="182"/>
      <c r="I250" s="209">
        <f t="shared" si="3"/>
        <v>0</v>
      </c>
      <c r="J250" s="182"/>
      <c r="K250" s="209">
        <f t="shared" si="4"/>
        <v>0</v>
      </c>
      <c r="L250" s="182"/>
      <c r="M250" s="181">
        <f t="shared" si="5"/>
        <v>0</v>
      </c>
      <c r="N250" s="182"/>
      <c r="O250" s="181">
        <f t="shared" si="6"/>
        <v>0</v>
      </c>
      <c r="P250" s="182"/>
      <c r="Q250" s="209">
        <f t="shared" si="0"/>
        <v>0</v>
      </c>
      <c r="R250" s="182"/>
      <c r="S250" s="1"/>
      <c r="T250" s="1"/>
      <c r="U250" s="1"/>
      <c r="V250" s="1"/>
      <c r="W250" s="1"/>
      <c r="X250" s="1"/>
      <c r="Y250" s="1"/>
      <c r="Z250" s="1"/>
    </row>
    <row r="251" spans="1:26" ht="14.25" customHeight="1">
      <c r="A251" s="1"/>
      <c r="B251" s="1"/>
      <c r="C251" s="115">
        <v>52444</v>
      </c>
      <c r="D251" s="125">
        <v>229</v>
      </c>
      <c r="E251" s="209">
        <f t="shared" si="1"/>
        <v>0</v>
      </c>
      <c r="F251" s="182"/>
      <c r="G251" s="209">
        <f t="shared" si="2"/>
        <v>0</v>
      </c>
      <c r="H251" s="182"/>
      <c r="I251" s="209">
        <f t="shared" si="3"/>
        <v>0</v>
      </c>
      <c r="J251" s="182"/>
      <c r="K251" s="209">
        <f t="shared" si="4"/>
        <v>0</v>
      </c>
      <c r="L251" s="182"/>
      <c r="M251" s="181">
        <f t="shared" si="5"/>
        <v>0</v>
      </c>
      <c r="N251" s="182"/>
      <c r="O251" s="181">
        <f t="shared" si="6"/>
        <v>0</v>
      </c>
      <c r="P251" s="182"/>
      <c r="Q251" s="209">
        <f t="shared" si="0"/>
        <v>0</v>
      </c>
      <c r="R251" s="182"/>
      <c r="S251" s="1"/>
      <c r="T251" s="1"/>
      <c r="U251" s="1"/>
      <c r="V251" s="1"/>
      <c r="W251" s="1"/>
      <c r="X251" s="1"/>
      <c r="Y251" s="1"/>
      <c r="Z251" s="1"/>
    </row>
    <row r="252" spans="1:26" ht="14.25" customHeight="1">
      <c r="A252" s="1"/>
      <c r="B252" s="1"/>
      <c r="C252" s="115">
        <v>52475</v>
      </c>
      <c r="D252" s="125">
        <v>230</v>
      </c>
      <c r="E252" s="209">
        <f t="shared" si="1"/>
        <v>0</v>
      </c>
      <c r="F252" s="182"/>
      <c r="G252" s="209">
        <f t="shared" si="2"/>
        <v>0</v>
      </c>
      <c r="H252" s="182"/>
      <c r="I252" s="209">
        <f t="shared" si="3"/>
        <v>0</v>
      </c>
      <c r="J252" s="182"/>
      <c r="K252" s="209">
        <f t="shared" si="4"/>
        <v>0</v>
      </c>
      <c r="L252" s="182"/>
      <c r="M252" s="181">
        <f t="shared" si="5"/>
        <v>0</v>
      </c>
      <c r="N252" s="182"/>
      <c r="O252" s="181">
        <f t="shared" si="6"/>
        <v>0</v>
      </c>
      <c r="P252" s="182"/>
      <c r="Q252" s="209">
        <f t="shared" si="0"/>
        <v>0</v>
      </c>
      <c r="R252" s="182"/>
      <c r="S252" s="1"/>
      <c r="T252" s="1"/>
      <c r="U252" s="1"/>
      <c r="V252" s="1"/>
      <c r="W252" s="1"/>
      <c r="X252" s="1"/>
      <c r="Y252" s="1"/>
      <c r="Z252" s="1"/>
    </row>
    <row r="253" spans="1:26" ht="14.25" customHeight="1">
      <c r="A253" s="1"/>
      <c r="B253" s="1"/>
      <c r="C253" s="115">
        <v>52505</v>
      </c>
      <c r="D253" s="125">
        <v>231</v>
      </c>
      <c r="E253" s="209">
        <f t="shared" si="1"/>
        <v>0</v>
      </c>
      <c r="F253" s="182"/>
      <c r="G253" s="209">
        <f t="shared" si="2"/>
        <v>0</v>
      </c>
      <c r="H253" s="182"/>
      <c r="I253" s="209">
        <f t="shared" si="3"/>
        <v>0</v>
      </c>
      <c r="J253" s="182"/>
      <c r="K253" s="209">
        <f t="shared" si="4"/>
        <v>0</v>
      </c>
      <c r="L253" s="182"/>
      <c r="M253" s="181">
        <f t="shared" si="5"/>
        <v>0</v>
      </c>
      <c r="N253" s="182"/>
      <c r="O253" s="181">
        <f t="shared" si="6"/>
        <v>0</v>
      </c>
      <c r="P253" s="182"/>
      <c r="Q253" s="209">
        <f t="shared" si="0"/>
        <v>0</v>
      </c>
      <c r="R253" s="182"/>
      <c r="S253" s="1"/>
      <c r="T253" s="1"/>
      <c r="U253" s="1"/>
      <c r="V253" s="1"/>
      <c r="W253" s="1"/>
      <c r="X253" s="1"/>
      <c r="Y253" s="1"/>
      <c r="Z253" s="1"/>
    </row>
    <row r="254" spans="1:26" ht="14.25" customHeight="1">
      <c r="A254" s="1"/>
      <c r="B254" s="1"/>
      <c r="C254" s="115">
        <v>52536</v>
      </c>
      <c r="D254" s="125">
        <v>232</v>
      </c>
      <c r="E254" s="209">
        <f t="shared" si="1"/>
        <v>0</v>
      </c>
      <c r="F254" s="182"/>
      <c r="G254" s="209">
        <f t="shared" si="2"/>
        <v>0</v>
      </c>
      <c r="H254" s="182"/>
      <c r="I254" s="209">
        <f t="shared" si="3"/>
        <v>0</v>
      </c>
      <c r="J254" s="182"/>
      <c r="K254" s="209">
        <f t="shared" si="4"/>
        <v>0</v>
      </c>
      <c r="L254" s="182"/>
      <c r="M254" s="181">
        <f t="shared" si="5"/>
        <v>0</v>
      </c>
      <c r="N254" s="182"/>
      <c r="O254" s="181">
        <f t="shared" si="6"/>
        <v>0</v>
      </c>
      <c r="P254" s="182"/>
      <c r="Q254" s="209">
        <f t="shared" si="0"/>
        <v>0</v>
      </c>
      <c r="R254" s="182"/>
      <c r="S254" s="1"/>
      <c r="T254" s="1"/>
      <c r="U254" s="1"/>
      <c r="V254" s="1"/>
      <c r="W254" s="1"/>
      <c r="X254" s="1"/>
      <c r="Y254" s="1"/>
      <c r="Z254" s="1"/>
    </row>
    <row r="255" spans="1:26" ht="14.25" customHeight="1">
      <c r="A255" s="1"/>
      <c r="B255" s="1"/>
      <c r="C255" s="115">
        <v>52566</v>
      </c>
      <c r="D255" s="125">
        <v>233</v>
      </c>
      <c r="E255" s="209">
        <f t="shared" si="1"/>
        <v>0</v>
      </c>
      <c r="F255" s="182"/>
      <c r="G255" s="209">
        <f t="shared" si="2"/>
        <v>0</v>
      </c>
      <c r="H255" s="182"/>
      <c r="I255" s="209">
        <f t="shared" si="3"/>
        <v>0</v>
      </c>
      <c r="J255" s="182"/>
      <c r="K255" s="209">
        <f t="shared" si="4"/>
        <v>0</v>
      </c>
      <c r="L255" s="182"/>
      <c r="M255" s="181">
        <f t="shared" si="5"/>
        <v>0</v>
      </c>
      <c r="N255" s="182"/>
      <c r="O255" s="181">
        <f t="shared" si="6"/>
        <v>0</v>
      </c>
      <c r="P255" s="182"/>
      <c r="Q255" s="209">
        <f t="shared" si="0"/>
        <v>0</v>
      </c>
      <c r="R255" s="182"/>
      <c r="S255" s="1"/>
      <c r="T255" s="1"/>
      <c r="U255" s="1"/>
      <c r="V255" s="1"/>
      <c r="W255" s="1"/>
      <c r="X255" s="1"/>
      <c r="Y255" s="1"/>
      <c r="Z255" s="1"/>
    </row>
    <row r="256" spans="1:26" ht="14.25" customHeight="1">
      <c r="A256" s="1"/>
      <c r="B256" s="1"/>
      <c r="C256" s="115">
        <v>52597</v>
      </c>
      <c r="D256" s="125">
        <v>234</v>
      </c>
      <c r="E256" s="209">
        <f t="shared" si="1"/>
        <v>0</v>
      </c>
      <c r="F256" s="182"/>
      <c r="G256" s="209">
        <f t="shared" si="2"/>
        <v>0</v>
      </c>
      <c r="H256" s="182"/>
      <c r="I256" s="209">
        <f t="shared" si="3"/>
        <v>0</v>
      </c>
      <c r="J256" s="182"/>
      <c r="K256" s="209">
        <f t="shared" si="4"/>
        <v>0</v>
      </c>
      <c r="L256" s="182"/>
      <c r="M256" s="181">
        <f t="shared" si="5"/>
        <v>0</v>
      </c>
      <c r="N256" s="182"/>
      <c r="O256" s="181">
        <f t="shared" si="6"/>
        <v>0</v>
      </c>
      <c r="P256" s="182"/>
      <c r="Q256" s="209">
        <f t="shared" si="0"/>
        <v>0</v>
      </c>
      <c r="R256" s="182"/>
      <c r="S256" s="1"/>
      <c r="T256" s="1"/>
      <c r="U256" s="1"/>
      <c r="V256" s="1"/>
      <c r="W256" s="1"/>
      <c r="X256" s="1"/>
      <c r="Y256" s="1"/>
      <c r="Z256" s="1"/>
    </row>
    <row r="257" spans="1:26" ht="14.25" customHeight="1">
      <c r="A257" s="1"/>
      <c r="B257" s="1"/>
      <c r="C257" s="115">
        <v>52628</v>
      </c>
      <c r="D257" s="125">
        <v>235</v>
      </c>
      <c r="E257" s="209">
        <f t="shared" si="1"/>
        <v>0</v>
      </c>
      <c r="F257" s="182"/>
      <c r="G257" s="209">
        <f t="shared" si="2"/>
        <v>0</v>
      </c>
      <c r="H257" s="182"/>
      <c r="I257" s="209">
        <f t="shared" si="3"/>
        <v>0</v>
      </c>
      <c r="J257" s="182"/>
      <c r="K257" s="209">
        <f t="shared" si="4"/>
        <v>0</v>
      </c>
      <c r="L257" s="182"/>
      <c r="M257" s="181">
        <f t="shared" si="5"/>
        <v>0</v>
      </c>
      <c r="N257" s="182"/>
      <c r="O257" s="181">
        <f t="shared" si="6"/>
        <v>0</v>
      </c>
      <c r="P257" s="182"/>
      <c r="Q257" s="209">
        <f t="shared" si="0"/>
        <v>0</v>
      </c>
      <c r="R257" s="182"/>
      <c r="S257" s="1"/>
      <c r="T257" s="1"/>
      <c r="U257" s="1"/>
      <c r="V257" s="1"/>
      <c r="W257" s="1"/>
      <c r="X257" s="1"/>
      <c r="Y257" s="1"/>
      <c r="Z257" s="1"/>
    </row>
    <row r="258" spans="1:26" ht="14.25" customHeight="1">
      <c r="A258" s="1"/>
      <c r="B258" s="1"/>
      <c r="C258" s="115">
        <v>52657</v>
      </c>
      <c r="D258" s="125">
        <v>236</v>
      </c>
      <c r="E258" s="209">
        <f t="shared" si="1"/>
        <v>0</v>
      </c>
      <c r="F258" s="182"/>
      <c r="G258" s="209">
        <f t="shared" si="2"/>
        <v>0</v>
      </c>
      <c r="H258" s="182"/>
      <c r="I258" s="209">
        <f t="shared" si="3"/>
        <v>0</v>
      </c>
      <c r="J258" s="182"/>
      <c r="K258" s="209">
        <f t="shared" si="4"/>
        <v>0</v>
      </c>
      <c r="L258" s="182"/>
      <c r="M258" s="181">
        <f t="shared" si="5"/>
        <v>0</v>
      </c>
      <c r="N258" s="182"/>
      <c r="O258" s="181">
        <f t="shared" si="6"/>
        <v>0</v>
      </c>
      <c r="P258" s="182"/>
      <c r="Q258" s="209">
        <f t="shared" si="0"/>
        <v>0</v>
      </c>
      <c r="R258" s="182"/>
      <c r="S258" s="1"/>
      <c r="T258" s="1"/>
      <c r="U258" s="1"/>
      <c r="V258" s="1"/>
      <c r="W258" s="1"/>
      <c r="X258" s="1"/>
      <c r="Y258" s="1"/>
      <c r="Z258" s="1"/>
    </row>
    <row r="259" spans="1:26" ht="14.25" customHeight="1">
      <c r="A259" s="1"/>
      <c r="B259" s="1"/>
      <c r="C259" s="115">
        <v>52688</v>
      </c>
      <c r="D259" s="125">
        <v>237</v>
      </c>
      <c r="E259" s="209">
        <f t="shared" si="1"/>
        <v>0</v>
      </c>
      <c r="F259" s="182"/>
      <c r="G259" s="209">
        <f t="shared" si="2"/>
        <v>0</v>
      </c>
      <c r="H259" s="182"/>
      <c r="I259" s="209">
        <f t="shared" si="3"/>
        <v>0</v>
      </c>
      <c r="J259" s="182"/>
      <c r="K259" s="209">
        <f t="shared" si="4"/>
        <v>0</v>
      </c>
      <c r="L259" s="182"/>
      <c r="M259" s="181">
        <f t="shared" si="5"/>
        <v>0</v>
      </c>
      <c r="N259" s="182"/>
      <c r="O259" s="181">
        <f t="shared" si="6"/>
        <v>0</v>
      </c>
      <c r="P259" s="182"/>
      <c r="Q259" s="209">
        <f t="shared" si="0"/>
        <v>0</v>
      </c>
      <c r="R259" s="182"/>
      <c r="S259" s="1"/>
      <c r="T259" s="1"/>
      <c r="U259" s="1"/>
      <c r="V259" s="1"/>
      <c r="W259" s="1"/>
      <c r="X259" s="1"/>
      <c r="Y259" s="1"/>
      <c r="Z259" s="1"/>
    </row>
    <row r="260" spans="1:26" ht="14.25" customHeight="1">
      <c r="A260" s="1"/>
      <c r="B260" s="1"/>
      <c r="C260" s="115">
        <v>52718</v>
      </c>
      <c r="D260" s="125">
        <v>238</v>
      </c>
      <c r="E260" s="209">
        <f t="shared" si="1"/>
        <v>0</v>
      </c>
      <c r="F260" s="182"/>
      <c r="G260" s="209">
        <f t="shared" si="2"/>
        <v>0</v>
      </c>
      <c r="H260" s="182"/>
      <c r="I260" s="209">
        <f t="shared" si="3"/>
        <v>0</v>
      </c>
      <c r="J260" s="182"/>
      <c r="K260" s="209">
        <f t="shared" si="4"/>
        <v>0</v>
      </c>
      <c r="L260" s="182"/>
      <c r="M260" s="181">
        <f t="shared" si="5"/>
        <v>0</v>
      </c>
      <c r="N260" s="182"/>
      <c r="O260" s="181">
        <f t="shared" si="6"/>
        <v>0</v>
      </c>
      <c r="P260" s="182"/>
      <c r="Q260" s="209">
        <f t="shared" si="0"/>
        <v>0</v>
      </c>
      <c r="R260" s="182"/>
      <c r="S260" s="1"/>
      <c r="T260" s="1"/>
      <c r="U260" s="1"/>
      <c r="V260" s="1"/>
      <c r="W260" s="1"/>
      <c r="X260" s="1"/>
      <c r="Y260" s="1"/>
      <c r="Z260" s="1"/>
    </row>
    <row r="261" spans="1:26" ht="14.25" customHeight="1">
      <c r="A261" s="1"/>
      <c r="B261" s="1"/>
      <c r="C261" s="115">
        <v>52749</v>
      </c>
      <c r="D261" s="125">
        <v>239</v>
      </c>
      <c r="E261" s="209">
        <f t="shared" si="1"/>
        <v>0</v>
      </c>
      <c r="F261" s="182"/>
      <c r="G261" s="209">
        <f t="shared" si="2"/>
        <v>0</v>
      </c>
      <c r="H261" s="182"/>
      <c r="I261" s="209">
        <f t="shared" si="3"/>
        <v>0</v>
      </c>
      <c r="J261" s="182"/>
      <c r="K261" s="209">
        <f t="shared" si="4"/>
        <v>0</v>
      </c>
      <c r="L261" s="182"/>
      <c r="M261" s="181">
        <f t="shared" si="5"/>
        <v>0</v>
      </c>
      <c r="N261" s="182"/>
      <c r="O261" s="181">
        <f t="shared" si="6"/>
        <v>0</v>
      </c>
      <c r="P261" s="182"/>
      <c r="Q261" s="209">
        <f t="shared" si="0"/>
        <v>0</v>
      </c>
      <c r="R261" s="182"/>
      <c r="S261" s="1"/>
      <c r="T261" s="1"/>
      <c r="U261" s="1"/>
      <c r="V261" s="1"/>
      <c r="W261" s="1"/>
      <c r="X261" s="1"/>
      <c r="Y261" s="1"/>
      <c r="Z261" s="1"/>
    </row>
    <row r="262" spans="1:26" ht="14.25" customHeight="1">
      <c r="A262" s="1"/>
      <c r="B262" s="1"/>
      <c r="C262" s="115">
        <v>52779</v>
      </c>
      <c r="D262" s="125">
        <v>240</v>
      </c>
      <c r="E262" s="209">
        <f t="shared" si="1"/>
        <v>0</v>
      </c>
      <c r="F262" s="182"/>
      <c r="G262" s="209">
        <f t="shared" si="2"/>
        <v>0</v>
      </c>
      <c r="H262" s="182"/>
      <c r="I262" s="209">
        <f t="shared" si="3"/>
        <v>0</v>
      </c>
      <c r="J262" s="182"/>
      <c r="K262" s="209">
        <f t="shared" si="4"/>
        <v>0</v>
      </c>
      <c r="L262" s="182"/>
      <c r="M262" s="181">
        <f t="shared" si="5"/>
        <v>0</v>
      </c>
      <c r="N262" s="182"/>
      <c r="O262" s="181">
        <f t="shared" si="6"/>
        <v>0</v>
      </c>
      <c r="P262" s="182"/>
      <c r="Q262" s="209">
        <f t="shared" si="0"/>
        <v>0</v>
      </c>
      <c r="R262" s="182"/>
      <c r="S262" s="1"/>
      <c r="T262" s="1"/>
      <c r="U262" s="1"/>
      <c r="V262" s="1"/>
      <c r="W262" s="1"/>
      <c r="X262" s="1"/>
      <c r="Y262" s="1"/>
      <c r="Z262" s="1"/>
    </row>
    <row r="263" spans="1:26" ht="14.25" customHeight="1">
      <c r="A263" s="1"/>
      <c r="B263" s="1"/>
      <c r="C263" s="115">
        <v>52810</v>
      </c>
      <c r="D263" s="125">
        <v>241</v>
      </c>
      <c r="E263" s="209">
        <f t="shared" si="1"/>
        <v>0</v>
      </c>
      <c r="F263" s="182"/>
      <c r="G263" s="209">
        <f t="shared" si="2"/>
        <v>0</v>
      </c>
      <c r="H263" s="182"/>
      <c r="I263" s="209">
        <f t="shared" si="3"/>
        <v>0</v>
      </c>
      <c r="J263" s="182"/>
      <c r="K263" s="209">
        <f t="shared" si="4"/>
        <v>0</v>
      </c>
      <c r="L263" s="182"/>
      <c r="M263" s="181">
        <f t="shared" si="5"/>
        <v>0</v>
      </c>
      <c r="N263" s="182"/>
      <c r="O263" s="181">
        <f t="shared" si="6"/>
        <v>0</v>
      </c>
      <c r="P263" s="182"/>
      <c r="Q263" s="209">
        <f t="shared" si="0"/>
        <v>0</v>
      </c>
      <c r="R263" s="182"/>
      <c r="S263" s="1"/>
      <c r="T263" s="1"/>
      <c r="U263" s="1"/>
      <c r="V263" s="1"/>
      <c r="W263" s="1"/>
      <c r="X263" s="1"/>
      <c r="Y263" s="1"/>
      <c r="Z263" s="1"/>
    </row>
    <row r="264" spans="1:26" ht="14.25" customHeight="1">
      <c r="A264" s="1"/>
      <c r="B264" s="1"/>
      <c r="C264" s="115">
        <v>52841</v>
      </c>
      <c r="D264" s="125">
        <v>242</v>
      </c>
      <c r="E264" s="209">
        <f t="shared" si="1"/>
        <v>0</v>
      </c>
      <c r="F264" s="182"/>
      <c r="G264" s="209">
        <f t="shared" si="2"/>
        <v>0</v>
      </c>
      <c r="H264" s="182"/>
      <c r="I264" s="209">
        <f t="shared" si="3"/>
        <v>0</v>
      </c>
      <c r="J264" s="182"/>
      <c r="K264" s="209">
        <f t="shared" si="4"/>
        <v>0</v>
      </c>
      <c r="L264" s="182"/>
      <c r="M264" s="181">
        <f t="shared" si="5"/>
        <v>0</v>
      </c>
      <c r="N264" s="182"/>
      <c r="O264" s="181">
        <f t="shared" si="6"/>
        <v>0</v>
      </c>
      <c r="P264" s="182"/>
      <c r="Q264" s="209">
        <f t="shared" si="0"/>
        <v>0</v>
      </c>
      <c r="R264" s="182"/>
      <c r="S264" s="1"/>
      <c r="T264" s="1"/>
      <c r="U264" s="1"/>
      <c r="V264" s="1"/>
      <c r="W264" s="1"/>
      <c r="X264" s="1"/>
      <c r="Y264" s="1"/>
      <c r="Z264" s="1"/>
    </row>
    <row r="265" spans="1:26" ht="14.25" customHeight="1">
      <c r="A265" s="1"/>
      <c r="B265" s="1"/>
      <c r="C265" s="115">
        <v>52871</v>
      </c>
      <c r="D265" s="125">
        <v>243</v>
      </c>
      <c r="E265" s="209">
        <f t="shared" si="1"/>
        <v>0</v>
      </c>
      <c r="F265" s="182"/>
      <c r="G265" s="209">
        <f t="shared" si="2"/>
        <v>0</v>
      </c>
      <c r="H265" s="182"/>
      <c r="I265" s="209">
        <f t="shared" si="3"/>
        <v>0</v>
      </c>
      <c r="J265" s="182"/>
      <c r="K265" s="209">
        <f t="shared" si="4"/>
        <v>0</v>
      </c>
      <c r="L265" s="182"/>
      <c r="M265" s="181">
        <f t="shared" si="5"/>
        <v>0</v>
      </c>
      <c r="N265" s="182"/>
      <c r="O265" s="181">
        <f t="shared" si="6"/>
        <v>0</v>
      </c>
      <c r="P265" s="182"/>
      <c r="Q265" s="209">
        <f t="shared" si="0"/>
        <v>0</v>
      </c>
      <c r="R265" s="182"/>
      <c r="S265" s="1"/>
      <c r="T265" s="1"/>
      <c r="U265" s="1"/>
      <c r="V265" s="1"/>
      <c r="W265" s="1"/>
      <c r="X265" s="1"/>
      <c r="Y265" s="1"/>
      <c r="Z265" s="1"/>
    </row>
    <row r="266" spans="1:26" ht="14.25" customHeight="1">
      <c r="A266" s="1"/>
      <c r="B266" s="1"/>
      <c r="C266" s="115">
        <v>52902</v>
      </c>
      <c r="D266" s="125">
        <v>244</v>
      </c>
      <c r="E266" s="209">
        <f t="shared" si="1"/>
        <v>0</v>
      </c>
      <c r="F266" s="182"/>
      <c r="G266" s="209">
        <f t="shared" si="2"/>
        <v>0</v>
      </c>
      <c r="H266" s="182"/>
      <c r="I266" s="209">
        <f t="shared" si="3"/>
        <v>0</v>
      </c>
      <c r="J266" s="182"/>
      <c r="K266" s="209">
        <f t="shared" si="4"/>
        <v>0</v>
      </c>
      <c r="L266" s="182"/>
      <c r="M266" s="181">
        <f t="shared" si="5"/>
        <v>0</v>
      </c>
      <c r="N266" s="182"/>
      <c r="O266" s="181">
        <f t="shared" si="6"/>
        <v>0</v>
      </c>
      <c r="P266" s="182"/>
      <c r="Q266" s="209">
        <f t="shared" si="0"/>
        <v>0</v>
      </c>
      <c r="R266" s="182"/>
      <c r="S266" s="1"/>
      <c r="T266" s="1"/>
      <c r="U266" s="1"/>
      <c r="V266" s="1"/>
      <c r="W266" s="1"/>
      <c r="X266" s="1"/>
      <c r="Y266" s="1"/>
      <c r="Z266" s="1"/>
    </row>
    <row r="267" spans="1:26" ht="14.25" customHeight="1">
      <c r="A267" s="1"/>
      <c r="B267" s="1"/>
      <c r="C267" s="115">
        <v>52932</v>
      </c>
      <c r="D267" s="125">
        <v>245</v>
      </c>
      <c r="E267" s="209">
        <f t="shared" si="1"/>
        <v>0</v>
      </c>
      <c r="F267" s="182"/>
      <c r="G267" s="209">
        <f t="shared" si="2"/>
        <v>0</v>
      </c>
      <c r="H267" s="182"/>
      <c r="I267" s="209">
        <f t="shared" si="3"/>
        <v>0</v>
      </c>
      <c r="J267" s="182"/>
      <c r="K267" s="209">
        <f t="shared" si="4"/>
        <v>0</v>
      </c>
      <c r="L267" s="182"/>
      <c r="M267" s="181">
        <f t="shared" si="5"/>
        <v>0</v>
      </c>
      <c r="N267" s="182"/>
      <c r="O267" s="181">
        <f t="shared" si="6"/>
        <v>0</v>
      </c>
      <c r="P267" s="182"/>
      <c r="Q267" s="209">
        <f t="shared" si="0"/>
        <v>0</v>
      </c>
      <c r="R267" s="182"/>
      <c r="S267" s="1"/>
      <c r="T267" s="1"/>
      <c r="U267" s="1"/>
      <c r="V267" s="1"/>
      <c r="W267" s="1"/>
      <c r="X267" s="1"/>
      <c r="Y267" s="1"/>
      <c r="Z267" s="1"/>
    </row>
    <row r="268" spans="1:26" ht="14.25" customHeight="1">
      <c r="A268" s="1"/>
      <c r="B268" s="1"/>
      <c r="C268" s="115">
        <v>52963</v>
      </c>
      <c r="D268" s="125">
        <v>246</v>
      </c>
      <c r="E268" s="209">
        <f t="shared" si="1"/>
        <v>0</v>
      </c>
      <c r="F268" s="182"/>
      <c r="G268" s="209">
        <f t="shared" si="2"/>
        <v>0</v>
      </c>
      <c r="H268" s="182"/>
      <c r="I268" s="209">
        <f t="shared" si="3"/>
        <v>0</v>
      </c>
      <c r="J268" s="182"/>
      <c r="K268" s="209">
        <f t="shared" si="4"/>
        <v>0</v>
      </c>
      <c r="L268" s="182"/>
      <c r="M268" s="181">
        <f t="shared" si="5"/>
        <v>0</v>
      </c>
      <c r="N268" s="182"/>
      <c r="O268" s="181">
        <f t="shared" si="6"/>
        <v>0</v>
      </c>
      <c r="P268" s="182"/>
      <c r="Q268" s="209">
        <f t="shared" si="0"/>
        <v>0</v>
      </c>
      <c r="R268" s="182"/>
      <c r="S268" s="1"/>
      <c r="T268" s="1"/>
      <c r="U268" s="1"/>
      <c r="V268" s="1"/>
      <c r="W268" s="1"/>
      <c r="X268" s="1"/>
      <c r="Y268" s="1"/>
      <c r="Z268" s="1"/>
    </row>
    <row r="269" spans="1:26" ht="14.25" customHeight="1">
      <c r="A269" s="1"/>
      <c r="B269" s="1"/>
      <c r="C269" s="115">
        <v>52994</v>
      </c>
      <c r="D269" s="125">
        <v>247</v>
      </c>
      <c r="E269" s="209">
        <f t="shared" si="1"/>
        <v>0</v>
      </c>
      <c r="F269" s="182"/>
      <c r="G269" s="209">
        <f t="shared" si="2"/>
        <v>0</v>
      </c>
      <c r="H269" s="182"/>
      <c r="I269" s="209">
        <f t="shared" si="3"/>
        <v>0</v>
      </c>
      <c r="J269" s="182"/>
      <c r="K269" s="209">
        <f t="shared" si="4"/>
        <v>0</v>
      </c>
      <c r="L269" s="182"/>
      <c r="M269" s="181">
        <f t="shared" si="5"/>
        <v>0</v>
      </c>
      <c r="N269" s="182"/>
      <c r="O269" s="181">
        <f t="shared" si="6"/>
        <v>0</v>
      </c>
      <c r="P269" s="182"/>
      <c r="Q269" s="209">
        <f t="shared" si="0"/>
        <v>0</v>
      </c>
      <c r="R269" s="182"/>
      <c r="S269" s="1"/>
      <c r="T269" s="1"/>
      <c r="U269" s="1"/>
      <c r="V269" s="1"/>
      <c r="W269" s="1"/>
      <c r="X269" s="1"/>
      <c r="Y269" s="1"/>
      <c r="Z269" s="1"/>
    </row>
    <row r="270" spans="1:26" ht="14.25" customHeight="1">
      <c r="A270" s="1"/>
      <c r="B270" s="1"/>
      <c r="C270" s="115">
        <v>53022</v>
      </c>
      <c r="D270" s="125">
        <v>248</v>
      </c>
      <c r="E270" s="209">
        <f t="shared" si="1"/>
        <v>0</v>
      </c>
      <c r="F270" s="182"/>
      <c r="G270" s="209">
        <f t="shared" si="2"/>
        <v>0</v>
      </c>
      <c r="H270" s="182"/>
      <c r="I270" s="209">
        <f t="shared" si="3"/>
        <v>0</v>
      </c>
      <c r="J270" s="182"/>
      <c r="K270" s="209">
        <f t="shared" si="4"/>
        <v>0</v>
      </c>
      <c r="L270" s="182"/>
      <c r="M270" s="181">
        <f t="shared" si="5"/>
        <v>0</v>
      </c>
      <c r="N270" s="182"/>
      <c r="O270" s="181">
        <f t="shared" si="6"/>
        <v>0</v>
      </c>
      <c r="P270" s="182"/>
      <c r="Q270" s="209">
        <f t="shared" si="0"/>
        <v>0</v>
      </c>
      <c r="R270" s="182"/>
      <c r="S270" s="1"/>
      <c r="T270" s="1"/>
      <c r="U270" s="1"/>
      <c r="V270" s="1"/>
      <c r="W270" s="1"/>
      <c r="X270" s="1"/>
      <c r="Y270" s="1"/>
      <c r="Z270" s="1"/>
    </row>
    <row r="271" spans="1:26" ht="14.25" customHeight="1">
      <c r="A271" s="1"/>
      <c r="B271" s="1"/>
      <c r="C271" s="115">
        <v>53053</v>
      </c>
      <c r="D271" s="125">
        <v>249</v>
      </c>
      <c r="E271" s="209">
        <f t="shared" si="1"/>
        <v>0</v>
      </c>
      <c r="F271" s="182"/>
      <c r="G271" s="209">
        <f t="shared" si="2"/>
        <v>0</v>
      </c>
      <c r="H271" s="182"/>
      <c r="I271" s="209">
        <f t="shared" si="3"/>
        <v>0</v>
      </c>
      <c r="J271" s="182"/>
      <c r="K271" s="209">
        <f t="shared" si="4"/>
        <v>0</v>
      </c>
      <c r="L271" s="182"/>
      <c r="M271" s="181">
        <f t="shared" si="5"/>
        <v>0</v>
      </c>
      <c r="N271" s="182"/>
      <c r="O271" s="181">
        <f t="shared" si="6"/>
        <v>0</v>
      </c>
      <c r="P271" s="182"/>
      <c r="Q271" s="209">
        <f t="shared" si="0"/>
        <v>0</v>
      </c>
      <c r="R271" s="182"/>
      <c r="S271" s="1"/>
      <c r="T271" s="1"/>
      <c r="U271" s="1"/>
      <c r="V271" s="1"/>
      <c r="W271" s="1"/>
      <c r="X271" s="1"/>
      <c r="Y271" s="1"/>
      <c r="Z271" s="1"/>
    </row>
    <row r="272" spans="1:26" ht="14.25" customHeight="1">
      <c r="A272" s="1"/>
      <c r="B272" s="1"/>
      <c r="C272" s="115">
        <v>53083</v>
      </c>
      <c r="D272" s="125">
        <v>250</v>
      </c>
      <c r="E272" s="209">
        <f t="shared" si="1"/>
        <v>0</v>
      </c>
      <c r="F272" s="182"/>
      <c r="G272" s="209">
        <f t="shared" si="2"/>
        <v>0</v>
      </c>
      <c r="H272" s="182"/>
      <c r="I272" s="209">
        <f t="shared" si="3"/>
        <v>0</v>
      </c>
      <c r="J272" s="182"/>
      <c r="K272" s="209">
        <f t="shared" si="4"/>
        <v>0</v>
      </c>
      <c r="L272" s="182"/>
      <c r="M272" s="181">
        <f t="shared" si="5"/>
        <v>0</v>
      </c>
      <c r="N272" s="182"/>
      <c r="O272" s="181">
        <f t="shared" si="6"/>
        <v>0</v>
      </c>
      <c r="P272" s="182"/>
      <c r="Q272" s="209">
        <f t="shared" si="0"/>
        <v>0</v>
      </c>
      <c r="R272" s="182"/>
      <c r="S272" s="1"/>
      <c r="T272" s="1"/>
      <c r="U272" s="1"/>
      <c r="V272" s="1"/>
      <c r="W272" s="1"/>
      <c r="X272" s="1"/>
      <c r="Y272" s="1"/>
      <c r="Z272" s="1"/>
    </row>
    <row r="273" spans="1:26" ht="14.25" customHeight="1">
      <c r="A273" s="1"/>
      <c r="B273" s="1"/>
      <c r="C273" s="115">
        <v>53114</v>
      </c>
      <c r="D273" s="125">
        <v>251</v>
      </c>
      <c r="E273" s="209">
        <f t="shared" si="1"/>
        <v>0</v>
      </c>
      <c r="F273" s="182"/>
      <c r="G273" s="209">
        <f t="shared" si="2"/>
        <v>0</v>
      </c>
      <c r="H273" s="182"/>
      <c r="I273" s="209">
        <f t="shared" si="3"/>
        <v>0</v>
      </c>
      <c r="J273" s="182"/>
      <c r="K273" s="209">
        <f t="shared" si="4"/>
        <v>0</v>
      </c>
      <c r="L273" s="182"/>
      <c r="M273" s="181">
        <f t="shared" si="5"/>
        <v>0</v>
      </c>
      <c r="N273" s="182"/>
      <c r="O273" s="181">
        <f t="shared" si="6"/>
        <v>0</v>
      </c>
      <c r="P273" s="182"/>
      <c r="Q273" s="209">
        <f t="shared" si="0"/>
        <v>0</v>
      </c>
      <c r="R273" s="182"/>
      <c r="S273" s="1"/>
      <c r="T273" s="1"/>
      <c r="U273" s="1"/>
      <c r="V273" s="1"/>
      <c r="W273" s="1"/>
      <c r="X273" s="1"/>
      <c r="Y273" s="1"/>
      <c r="Z273" s="1"/>
    </row>
    <row r="274" spans="1:26" ht="14.25" customHeight="1">
      <c r="A274" s="1"/>
      <c r="B274" s="1"/>
      <c r="C274" s="115">
        <v>53144</v>
      </c>
      <c r="D274" s="125">
        <v>252</v>
      </c>
      <c r="E274" s="209">
        <f t="shared" si="1"/>
        <v>0</v>
      </c>
      <c r="F274" s="182"/>
      <c r="G274" s="209">
        <f t="shared" si="2"/>
        <v>0</v>
      </c>
      <c r="H274" s="182"/>
      <c r="I274" s="209">
        <f t="shared" si="3"/>
        <v>0</v>
      </c>
      <c r="J274" s="182"/>
      <c r="K274" s="209">
        <f t="shared" si="4"/>
        <v>0</v>
      </c>
      <c r="L274" s="182"/>
      <c r="M274" s="181">
        <f t="shared" si="5"/>
        <v>0</v>
      </c>
      <c r="N274" s="182"/>
      <c r="O274" s="181">
        <f t="shared" si="6"/>
        <v>0</v>
      </c>
      <c r="P274" s="182"/>
      <c r="Q274" s="209">
        <f t="shared" si="0"/>
        <v>0</v>
      </c>
      <c r="R274" s="182"/>
      <c r="S274" s="1"/>
      <c r="T274" s="1"/>
      <c r="U274" s="1"/>
      <c r="V274" s="1"/>
      <c r="W274" s="1"/>
      <c r="X274" s="1"/>
      <c r="Y274" s="1"/>
      <c r="Z274" s="1"/>
    </row>
    <row r="275" spans="1:26" ht="14.25" customHeight="1">
      <c r="A275" s="1"/>
      <c r="B275" s="1"/>
      <c r="C275" s="115">
        <v>53175</v>
      </c>
      <c r="D275" s="125">
        <v>253</v>
      </c>
      <c r="E275" s="209">
        <f t="shared" si="1"/>
        <v>0</v>
      </c>
      <c r="F275" s="182"/>
      <c r="G275" s="209">
        <f t="shared" si="2"/>
        <v>0</v>
      </c>
      <c r="H275" s="182"/>
      <c r="I275" s="209">
        <f t="shared" si="3"/>
        <v>0</v>
      </c>
      <c r="J275" s="182"/>
      <c r="K275" s="209">
        <f t="shared" si="4"/>
        <v>0</v>
      </c>
      <c r="L275" s="182"/>
      <c r="M275" s="181">
        <f t="shared" si="5"/>
        <v>0</v>
      </c>
      <c r="N275" s="182"/>
      <c r="O275" s="181">
        <f t="shared" si="6"/>
        <v>0</v>
      </c>
      <c r="P275" s="182"/>
      <c r="Q275" s="209">
        <f t="shared" si="0"/>
        <v>0</v>
      </c>
      <c r="R275" s="182"/>
      <c r="S275" s="1"/>
      <c r="T275" s="1"/>
      <c r="U275" s="1"/>
      <c r="V275" s="1"/>
      <c r="W275" s="1"/>
      <c r="X275" s="1"/>
      <c r="Y275" s="1"/>
      <c r="Z275" s="1"/>
    </row>
    <row r="276" spans="1:26" ht="14.25" customHeight="1">
      <c r="A276" s="1"/>
      <c r="B276" s="1"/>
      <c r="C276" s="115">
        <v>53206</v>
      </c>
      <c r="D276" s="125">
        <v>254</v>
      </c>
      <c r="E276" s="209">
        <f t="shared" si="1"/>
        <v>0</v>
      </c>
      <c r="F276" s="182"/>
      <c r="G276" s="209">
        <f t="shared" si="2"/>
        <v>0</v>
      </c>
      <c r="H276" s="182"/>
      <c r="I276" s="209">
        <f t="shared" si="3"/>
        <v>0</v>
      </c>
      <c r="J276" s="182"/>
      <c r="K276" s="209">
        <f t="shared" si="4"/>
        <v>0</v>
      </c>
      <c r="L276" s="182"/>
      <c r="M276" s="181">
        <f t="shared" si="5"/>
        <v>0</v>
      </c>
      <c r="N276" s="182"/>
      <c r="O276" s="181">
        <f t="shared" si="6"/>
        <v>0</v>
      </c>
      <c r="P276" s="182"/>
      <c r="Q276" s="209">
        <f t="shared" si="0"/>
        <v>0</v>
      </c>
      <c r="R276" s="182"/>
      <c r="S276" s="1"/>
      <c r="T276" s="1"/>
      <c r="U276" s="1"/>
      <c r="V276" s="1"/>
      <c r="W276" s="1"/>
      <c r="X276" s="1"/>
      <c r="Y276" s="1"/>
      <c r="Z276" s="1"/>
    </row>
    <row r="277" spans="1:26" ht="14.25" customHeight="1">
      <c r="A277" s="1"/>
      <c r="B277" s="1"/>
      <c r="C277" s="115">
        <v>53236</v>
      </c>
      <c r="D277" s="125">
        <v>255</v>
      </c>
      <c r="E277" s="209">
        <f t="shared" si="1"/>
        <v>0</v>
      </c>
      <c r="F277" s="182"/>
      <c r="G277" s="209">
        <f t="shared" si="2"/>
        <v>0</v>
      </c>
      <c r="H277" s="182"/>
      <c r="I277" s="209">
        <f t="shared" si="3"/>
        <v>0</v>
      </c>
      <c r="J277" s="182"/>
      <c r="K277" s="209">
        <f t="shared" si="4"/>
        <v>0</v>
      </c>
      <c r="L277" s="182"/>
      <c r="M277" s="181">
        <f t="shared" si="5"/>
        <v>0</v>
      </c>
      <c r="N277" s="182"/>
      <c r="O277" s="181">
        <f t="shared" si="6"/>
        <v>0</v>
      </c>
      <c r="P277" s="182"/>
      <c r="Q277" s="209">
        <f t="shared" si="0"/>
        <v>0</v>
      </c>
      <c r="R277" s="182"/>
      <c r="S277" s="1"/>
      <c r="T277" s="1"/>
      <c r="U277" s="1"/>
      <c r="V277" s="1"/>
      <c r="W277" s="1"/>
      <c r="X277" s="1"/>
      <c r="Y277" s="1"/>
      <c r="Z277" s="1"/>
    </row>
    <row r="278" spans="1:26" ht="14.25" customHeight="1">
      <c r="A278" s="1"/>
      <c r="B278" s="1"/>
      <c r="C278" s="115">
        <v>53267</v>
      </c>
      <c r="D278" s="125">
        <v>256</v>
      </c>
      <c r="E278" s="209">
        <f t="shared" si="1"/>
        <v>0</v>
      </c>
      <c r="F278" s="182"/>
      <c r="G278" s="209">
        <f t="shared" si="2"/>
        <v>0</v>
      </c>
      <c r="H278" s="182"/>
      <c r="I278" s="209">
        <f t="shared" si="3"/>
        <v>0</v>
      </c>
      <c r="J278" s="182"/>
      <c r="K278" s="209">
        <f t="shared" si="4"/>
        <v>0</v>
      </c>
      <c r="L278" s="182"/>
      <c r="M278" s="181">
        <f t="shared" si="5"/>
        <v>0</v>
      </c>
      <c r="N278" s="182"/>
      <c r="O278" s="181">
        <f t="shared" si="6"/>
        <v>0</v>
      </c>
      <c r="P278" s="182"/>
      <c r="Q278" s="209">
        <f t="shared" si="0"/>
        <v>0</v>
      </c>
      <c r="R278" s="182"/>
      <c r="S278" s="1"/>
      <c r="T278" s="1"/>
      <c r="U278" s="1"/>
      <c r="V278" s="1"/>
      <c r="W278" s="1"/>
      <c r="X278" s="1"/>
      <c r="Y278" s="1"/>
      <c r="Z278" s="1"/>
    </row>
    <row r="279" spans="1:26" ht="14.25" customHeight="1">
      <c r="A279" s="1"/>
      <c r="B279" s="1"/>
      <c r="C279" s="115">
        <v>53297</v>
      </c>
      <c r="D279" s="125">
        <v>257</v>
      </c>
      <c r="E279" s="209">
        <f t="shared" si="1"/>
        <v>0</v>
      </c>
      <c r="F279" s="182"/>
      <c r="G279" s="209">
        <f t="shared" si="2"/>
        <v>0</v>
      </c>
      <c r="H279" s="182"/>
      <c r="I279" s="209">
        <f t="shared" si="3"/>
        <v>0</v>
      </c>
      <c r="J279" s="182"/>
      <c r="K279" s="209">
        <f t="shared" si="4"/>
        <v>0</v>
      </c>
      <c r="L279" s="182"/>
      <c r="M279" s="181">
        <f t="shared" si="5"/>
        <v>0</v>
      </c>
      <c r="N279" s="182"/>
      <c r="O279" s="181">
        <f t="shared" si="6"/>
        <v>0</v>
      </c>
      <c r="P279" s="182"/>
      <c r="Q279" s="209">
        <f t="shared" si="0"/>
        <v>0</v>
      </c>
      <c r="R279" s="182"/>
      <c r="S279" s="1"/>
      <c r="T279" s="1"/>
      <c r="U279" s="1"/>
      <c r="V279" s="1"/>
      <c r="W279" s="1"/>
      <c r="X279" s="1"/>
      <c r="Y279" s="1"/>
      <c r="Z279" s="1"/>
    </row>
    <row r="280" spans="1:26" ht="14.25" customHeight="1">
      <c r="A280" s="1"/>
      <c r="B280" s="1"/>
      <c r="C280" s="115">
        <v>53328</v>
      </c>
      <c r="D280" s="125">
        <v>258</v>
      </c>
      <c r="E280" s="209">
        <f t="shared" si="1"/>
        <v>0</v>
      </c>
      <c r="F280" s="182"/>
      <c r="G280" s="209">
        <f t="shared" si="2"/>
        <v>0</v>
      </c>
      <c r="H280" s="182"/>
      <c r="I280" s="209">
        <f t="shared" si="3"/>
        <v>0</v>
      </c>
      <c r="J280" s="182"/>
      <c r="K280" s="209">
        <f t="shared" si="4"/>
        <v>0</v>
      </c>
      <c r="L280" s="182"/>
      <c r="M280" s="181">
        <f t="shared" si="5"/>
        <v>0</v>
      </c>
      <c r="N280" s="182"/>
      <c r="O280" s="181">
        <f t="shared" si="6"/>
        <v>0</v>
      </c>
      <c r="P280" s="182"/>
      <c r="Q280" s="209">
        <f t="shared" si="0"/>
        <v>0</v>
      </c>
      <c r="R280" s="182"/>
      <c r="S280" s="1"/>
      <c r="T280" s="1"/>
      <c r="U280" s="1"/>
      <c r="V280" s="1"/>
      <c r="W280" s="1"/>
      <c r="X280" s="1"/>
      <c r="Y280" s="1"/>
      <c r="Z280" s="1"/>
    </row>
    <row r="281" spans="1:26" ht="14.25" customHeight="1">
      <c r="A281" s="1"/>
      <c r="B281" s="1"/>
      <c r="C281" s="115">
        <v>53359</v>
      </c>
      <c r="D281" s="125">
        <v>259</v>
      </c>
      <c r="E281" s="209">
        <f t="shared" si="1"/>
        <v>0</v>
      </c>
      <c r="F281" s="182"/>
      <c r="G281" s="209">
        <f t="shared" si="2"/>
        <v>0</v>
      </c>
      <c r="H281" s="182"/>
      <c r="I281" s="209">
        <f t="shared" si="3"/>
        <v>0</v>
      </c>
      <c r="J281" s="182"/>
      <c r="K281" s="209">
        <f t="shared" si="4"/>
        <v>0</v>
      </c>
      <c r="L281" s="182"/>
      <c r="M281" s="181">
        <f t="shared" si="5"/>
        <v>0</v>
      </c>
      <c r="N281" s="182"/>
      <c r="O281" s="181">
        <f t="shared" si="6"/>
        <v>0</v>
      </c>
      <c r="P281" s="182"/>
      <c r="Q281" s="209">
        <f t="shared" si="0"/>
        <v>0</v>
      </c>
      <c r="R281" s="182"/>
      <c r="S281" s="1"/>
      <c r="T281" s="1"/>
      <c r="U281" s="1"/>
      <c r="V281" s="1"/>
      <c r="W281" s="1"/>
      <c r="X281" s="1"/>
      <c r="Y281" s="1"/>
      <c r="Z281" s="1"/>
    </row>
    <row r="282" spans="1:26" ht="14.25" customHeight="1">
      <c r="A282" s="1"/>
      <c r="B282" s="1"/>
      <c r="C282" s="115">
        <v>53387</v>
      </c>
      <c r="D282" s="125">
        <v>260</v>
      </c>
      <c r="E282" s="209">
        <f t="shared" si="1"/>
        <v>0</v>
      </c>
      <c r="F282" s="182"/>
      <c r="G282" s="209">
        <f t="shared" si="2"/>
        <v>0</v>
      </c>
      <c r="H282" s="182"/>
      <c r="I282" s="209">
        <f t="shared" si="3"/>
        <v>0</v>
      </c>
      <c r="J282" s="182"/>
      <c r="K282" s="209">
        <f t="shared" si="4"/>
        <v>0</v>
      </c>
      <c r="L282" s="182"/>
      <c r="M282" s="181">
        <f t="shared" si="5"/>
        <v>0</v>
      </c>
      <c r="N282" s="182"/>
      <c r="O282" s="181">
        <f t="shared" si="6"/>
        <v>0</v>
      </c>
      <c r="P282" s="182"/>
      <c r="Q282" s="209">
        <f t="shared" si="0"/>
        <v>0</v>
      </c>
      <c r="R282" s="182"/>
      <c r="S282" s="1"/>
      <c r="T282" s="1"/>
      <c r="U282" s="1"/>
      <c r="V282" s="1"/>
      <c r="W282" s="1"/>
      <c r="X282" s="1"/>
      <c r="Y282" s="1"/>
      <c r="Z282" s="1"/>
    </row>
    <row r="283" spans="1:26" ht="14.25" customHeight="1">
      <c r="A283" s="1"/>
      <c r="B283" s="1"/>
      <c r="C283" s="115">
        <v>53418</v>
      </c>
      <c r="D283" s="125">
        <v>261</v>
      </c>
      <c r="E283" s="209">
        <f t="shared" si="1"/>
        <v>0</v>
      </c>
      <c r="F283" s="182"/>
      <c r="G283" s="209">
        <f t="shared" si="2"/>
        <v>0</v>
      </c>
      <c r="H283" s="182"/>
      <c r="I283" s="209">
        <f t="shared" si="3"/>
        <v>0</v>
      </c>
      <c r="J283" s="182"/>
      <c r="K283" s="209">
        <f t="shared" si="4"/>
        <v>0</v>
      </c>
      <c r="L283" s="182"/>
      <c r="M283" s="181">
        <f t="shared" si="5"/>
        <v>0</v>
      </c>
      <c r="N283" s="182"/>
      <c r="O283" s="181">
        <f t="shared" si="6"/>
        <v>0</v>
      </c>
      <c r="P283" s="182"/>
      <c r="Q283" s="209">
        <f t="shared" si="0"/>
        <v>0</v>
      </c>
      <c r="R283" s="182"/>
      <c r="S283" s="1"/>
      <c r="T283" s="1"/>
      <c r="U283" s="1"/>
      <c r="V283" s="1"/>
      <c r="W283" s="1"/>
      <c r="X283" s="1"/>
      <c r="Y283" s="1"/>
      <c r="Z283" s="1"/>
    </row>
    <row r="284" spans="1:26" ht="14.25" customHeight="1">
      <c r="A284" s="1"/>
      <c r="B284" s="1"/>
      <c r="C284" s="115">
        <v>53448</v>
      </c>
      <c r="D284" s="125">
        <v>262</v>
      </c>
      <c r="E284" s="209">
        <f t="shared" si="1"/>
        <v>0</v>
      </c>
      <c r="F284" s="182"/>
      <c r="G284" s="209">
        <f t="shared" si="2"/>
        <v>0</v>
      </c>
      <c r="H284" s="182"/>
      <c r="I284" s="209">
        <f t="shared" si="3"/>
        <v>0</v>
      </c>
      <c r="J284" s="182"/>
      <c r="K284" s="209">
        <f t="shared" si="4"/>
        <v>0</v>
      </c>
      <c r="L284" s="182"/>
      <c r="M284" s="181">
        <f t="shared" si="5"/>
        <v>0</v>
      </c>
      <c r="N284" s="182"/>
      <c r="O284" s="181">
        <f t="shared" si="6"/>
        <v>0</v>
      </c>
      <c r="P284" s="182"/>
      <c r="Q284" s="209">
        <f t="shared" si="0"/>
        <v>0</v>
      </c>
      <c r="R284" s="182"/>
      <c r="S284" s="1"/>
      <c r="T284" s="1"/>
      <c r="U284" s="1"/>
      <c r="V284" s="1"/>
      <c r="W284" s="1"/>
      <c r="X284" s="1"/>
      <c r="Y284" s="1"/>
      <c r="Z284" s="1"/>
    </row>
    <row r="285" spans="1:26" ht="14.25" customHeight="1">
      <c r="A285" s="1"/>
      <c r="B285" s="1"/>
      <c r="C285" s="115">
        <v>53479</v>
      </c>
      <c r="D285" s="125">
        <v>263</v>
      </c>
      <c r="E285" s="209">
        <f t="shared" si="1"/>
        <v>0</v>
      </c>
      <c r="F285" s="182"/>
      <c r="G285" s="209">
        <f t="shared" si="2"/>
        <v>0</v>
      </c>
      <c r="H285" s="182"/>
      <c r="I285" s="209">
        <f t="shared" si="3"/>
        <v>0</v>
      </c>
      <c r="J285" s="182"/>
      <c r="K285" s="209">
        <f t="shared" si="4"/>
        <v>0</v>
      </c>
      <c r="L285" s="182"/>
      <c r="M285" s="181">
        <f t="shared" si="5"/>
        <v>0</v>
      </c>
      <c r="N285" s="182"/>
      <c r="O285" s="181">
        <f t="shared" si="6"/>
        <v>0</v>
      </c>
      <c r="P285" s="182"/>
      <c r="Q285" s="209">
        <f t="shared" si="0"/>
        <v>0</v>
      </c>
      <c r="R285" s="182"/>
      <c r="S285" s="1"/>
      <c r="T285" s="1"/>
      <c r="U285" s="1"/>
      <c r="V285" s="1"/>
      <c r="W285" s="1"/>
      <c r="X285" s="1"/>
      <c r="Y285" s="1"/>
      <c r="Z285" s="1"/>
    </row>
    <row r="286" spans="1:26" ht="14.25" customHeight="1">
      <c r="A286" s="1"/>
      <c r="B286" s="1"/>
      <c r="C286" s="115">
        <v>53509</v>
      </c>
      <c r="D286" s="125">
        <v>264</v>
      </c>
      <c r="E286" s="209">
        <f t="shared" si="1"/>
        <v>0</v>
      </c>
      <c r="F286" s="182"/>
      <c r="G286" s="209">
        <f t="shared" si="2"/>
        <v>0</v>
      </c>
      <c r="H286" s="182"/>
      <c r="I286" s="209">
        <f t="shared" si="3"/>
        <v>0</v>
      </c>
      <c r="J286" s="182"/>
      <c r="K286" s="209">
        <f t="shared" si="4"/>
        <v>0</v>
      </c>
      <c r="L286" s="182"/>
      <c r="M286" s="181">
        <f t="shared" si="5"/>
        <v>0</v>
      </c>
      <c r="N286" s="182"/>
      <c r="O286" s="181">
        <f t="shared" si="6"/>
        <v>0</v>
      </c>
      <c r="P286" s="182"/>
      <c r="Q286" s="209">
        <f t="shared" si="0"/>
        <v>0</v>
      </c>
      <c r="R286" s="182"/>
      <c r="S286" s="1"/>
      <c r="T286" s="1"/>
      <c r="U286" s="1"/>
      <c r="V286" s="1"/>
      <c r="W286" s="1"/>
      <c r="X286" s="1"/>
      <c r="Y286" s="1"/>
      <c r="Z286" s="1"/>
    </row>
    <row r="287" spans="1:26" ht="14.25" customHeight="1">
      <c r="A287" s="1"/>
      <c r="B287" s="1"/>
      <c r="C287" s="115">
        <v>53540</v>
      </c>
      <c r="D287" s="125">
        <v>265</v>
      </c>
      <c r="E287" s="209">
        <f t="shared" si="1"/>
        <v>0</v>
      </c>
      <c r="F287" s="182"/>
      <c r="G287" s="209">
        <f t="shared" si="2"/>
        <v>0</v>
      </c>
      <c r="H287" s="182"/>
      <c r="I287" s="209">
        <f t="shared" si="3"/>
        <v>0</v>
      </c>
      <c r="J287" s="182"/>
      <c r="K287" s="209">
        <f t="shared" si="4"/>
        <v>0</v>
      </c>
      <c r="L287" s="182"/>
      <c r="M287" s="181">
        <f t="shared" si="5"/>
        <v>0</v>
      </c>
      <c r="N287" s="182"/>
      <c r="O287" s="181">
        <f t="shared" si="6"/>
        <v>0</v>
      </c>
      <c r="P287" s="182"/>
      <c r="Q287" s="209">
        <f t="shared" si="0"/>
        <v>0</v>
      </c>
      <c r="R287" s="182"/>
      <c r="S287" s="1"/>
      <c r="T287" s="1"/>
      <c r="U287" s="1"/>
      <c r="V287" s="1"/>
      <c r="W287" s="1"/>
      <c r="X287" s="1"/>
      <c r="Y287" s="1"/>
      <c r="Z287" s="1"/>
    </row>
    <row r="288" spans="1:26" ht="14.25" customHeight="1">
      <c r="A288" s="1"/>
      <c r="B288" s="1"/>
      <c r="C288" s="115">
        <v>53571</v>
      </c>
      <c r="D288" s="125">
        <v>266</v>
      </c>
      <c r="E288" s="209">
        <f t="shared" si="1"/>
        <v>0</v>
      </c>
      <c r="F288" s="182"/>
      <c r="G288" s="209">
        <f t="shared" si="2"/>
        <v>0</v>
      </c>
      <c r="H288" s="182"/>
      <c r="I288" s="209">
        <f t="shared" si="3"/>
        <v>0</v>
      </c>
      <c r="J288" s="182"/>
      <c r="K288" s="209">
        <f t="shared" si="4"/>
        <v>0</v>
      </c>
      <c r="L288" s="182"/>
      <c r="M288" s="181">
        <f t="shared" si="5"/>
        <v>0</v>
      </c>
      <c r="N288" s="182"/>
      <c r="O288" s="181">
        <f t="shared" si="6"/>
        <v>0</v>
      </c>
      <c r="P288" s="182"/>
      <c r="Q288" s="209">
        <f t="shared" si="0"/>
        <v>0</v>
      </c>
      <c r="R288" s="182"/>
      <c r="S288" s="1"/>
      <c r="T288" s="1"/>
      <c r="U288" s="1"/>
      <c r="V288" s="1"/>
      <c r="W288" s="1"/>
      <c r="X288" s="1"/>
      <c r="Y288" s="1"/>
      <c r="Z288" s="1"/>
    </row>
    <row r="289" spans="1:26" ht="14.25" customHeight="1">
      <c r="A289" s="1"/>
      <c r="B289" s="1"/>
      <c r="C289" s="115">
        <v>53601</v>
      </c>
      <c r="D289" s="125">
        <v>267</v>
      </c>
      <c r="E289" s="209">
        <f t="shared" si="1"/>
        <v>0</v>
      </c>
      <c r="F289" s="182"/>
      <c r="G289" s="209">
        <f t="shared" si="2"/>
        <v>0</v>
      </c>
      <c r="H289" s="182"/>
      <c r="I289" s="209">
        <f t="shared" si="3"/>
        <v>0</v>
      </c>
      <c r="J289" s="182"/>
      <c r="K289" s="209">
        <f t="shared" si="4"/>
        <v>0</v>
      </c>
      <c r="L289" s="182"/>
      <c r="M289" s="181">
        <f t="shared" si="5"/>
        <v>0</v>
      </c>
      <c r="N289" s="182"/>
      <c r="O289" s="181">
        <f t="shared" si="6"/>
        <v>0</v>
      </c>
      <c r="P289" s="182"/>
      <c r="Q289" s="209">
        <f t="shared" si="0"/>
        <v>0</v>
      </c>
      <c r="R289" s="182"/>
      <c r="S289" s="1"/>
      <c r="T289" s="1"/>
      <c r="U289" s="1"/>
      <c r="V289" s="1"/>
      <c r="W289" s="1"/>
      <c r="X289" s="1"/>
      <c r="Y289" s="1"/>
      <c r="Z289" s="1"/>
    </row>
    <row r="290" spans="1:26" ht="14.25" customHeight="1">
      <c r="A290" s="1"/>
      <c r="B290" s="1"/>
      <c r="C290" s="115">
        <v>53632</v>
      </c>
      <c r="D290" s="125">
        <v>268</v>
      </c>
      <c r="E290" s="209">
        <f t="shared" si="1"/>
        <v>0</v>
      </c>
      <c r="F290" s="182"/>
      <c r="G290" s="209">
        <f t="shared" si="2"/>
        <v>0</v>
      </c>
      <c r="H290" s="182"/>
      <c r="I290" s="209">
        <f t="shared" si="3"/>
        <v>0</v>
      </c>
      <c r="J290" s="182"/>
      <c r="K290" s="209">
        <f t="shared" si="4"/>
        <v>0</v>
      </c>
      <c r="L290" s="182"/>
      <c r="M290" s="181">
        <f t="shared" si="5"/>
        <v>0</v>
      </c>
      <c r="N290" s="182"/>
      <c r="O290" s="181">
        <f t="shared" si="6"/>
        <v>0</v>
      </c>
      <c r="P290" s="182"/>
      <c r="Q290" s="209">
        <f t="shared" si="0"/>
        <v>0</v>
      </c>
      <c r="R290" s="182"/>
      <c r="S290" s="1"/>
      <c r="T290" s="1"/>
      <c r="U290" s="1"/>
      <c r="V290" s="1"/>
      <c r="W290" s="1"/>
      <c r="X290" s="1"/>
      <c r="Y290" s="1"/>
      <c r="Z290" s="1"/>
    </row>
    <row r="291" spans="1:26" ht="14.25" customHeight="1">
      <c r="A291" s="1"/>
      <c r="B291" s="1"/>
      <c r="C291" s="115">
        <v>53662</v>
      </c>
      <c r="D291" s="125">
        <v>269</v>
      </c>
      <c r="E291" s="209">
        <f t="shared" si="1"/>
        <v>0</v>
      </c>
      <c r="F291" s="182"/>
      <c r="G291" s="209">
        <f t="shared" si="2"/>
        <v>0</v>
      </c>
      <c r="H291" s="182"/>
      <c r="I291" s="209">
        <f t="shared" si="3"/>
        <v>0</v>
      </c>
      <c r="J291" s="182"/>
      <c r="K291" s="209">
        <f t="shared" si="4"/>
        <v>0</v>
      </c>
      <c r="L291" s="182"/>
      <c r="M291" s="181">
        <f t="shared" si="5"/>
        <v>0</v>
      </c>
      <c r="N291" s="182"/>
      <c r="O291" s="181">
        <f t="shared" si="6"/>
        <v>0</v>
      </c>
      <c r="P291" s="182"/>
      <c r="Q291" s="209">
        <f t="shared" si="0"/>
        <v>0</v>
      </c>
      <c r="R291" s="182"/>
      <c r="S291" s="1"/>
      <c r="T291" s="1"/>
      <c r="U291" s="1"/>
      <c r="V291" s="1"/>
      <c r="W291" s="1"/>
      <c r="X291" s="1"/>
      <c r="Y291" s="1"/>
      <c r="Z291" s="1"/>
    </row>
    <row r="292" spans="1:26" ht="14.25" customHeight="1">
      <c r="A292" s="1"/>
      <c r="B292" s="1"/>
      <c r="C292" s="115">
        <v>53693</v>
      </c>
      <c r="D292" s="125">
        <v>270</v>
      </c>
      <c r="E292" s="209">
        <f t="shared" si="1"/>
        <v>0</v>
      </c>
      <c r="F292" s="182"/>
      <c r="G292" s="209">
        <f t="shared" si="2"/>
        <v>0</v>
      </c>
      <c r="H292" s="182"/>
      <c r="I292" s="209">
        <f t="shared" si="3"/>
        <v>0</v>
      </c>
      <c r="J292" s="182"/>
      <c r="K292" s="209">
        <f t="shared" si="4"/>
        <v>0</v>
      </c>
      <c r="L292" s="182"/>
      <c r="M292" s="181">
        <f t="shared" si="5"/>
        <v>0</v>
      </c>
      <c r="N292" s="182"/>
      <c r="O292" s="181">
        <f t="shared" si="6"/>
        <v>0</v>
      </c>
      <c r="P292" s="182"/>
      <c r="Q292" s="209">
        <f t="shared" si="0"/>
        <v>0</v>
      </c>
      <c r="R292" s="182"/>
      <c r="S292" s="1"/>
      <c r="T292" s="1"/>
      <c r="U292" s="1"/>
      <c r="V292" s="1"/>
      <c r="W292" s="1"/>
      <c r="X292" s="1"/>
      <c r="Y292" s="1"/>
      <c r="Z292" s="1"/>
    </row>
    <row r="293" spans="1:26" ht="14.25" customHeight="1">
      <c r="A293" s="1"/>
      <c r="B293" s="1"/>
      <c r="C293" s="115">
        <v>53724</v>
      </c>
      <c r="D293" s="125">
        <v>271</v>
      </c>
      <c r="E293" s="209">
        <f t="shared" si="1"/>
        <v>0</v>
      </c>
      <c r="F293" s="182"/>
      <c r="G293" s="209">
        <f t="shared" si="2"/>
        <v>0</v>
      </c>
      <c r="H293" s="182"/>
      <c r="I293" s="209">
        <f t="shared" si="3"/>
        <v>0</v>
      </c>
      <c r="J293" s="182"/>
      <c r="K293" s="209">
        <f t="shared" si="4"/>
        <v>0</v>
      </c>
      <c r="L293" s="182"/>
      <c r="M293" s="181">
        <f t="shared" si="5"/>
        <v>0</v>
      </c>
      <c r="N293" s="182"/>
      <c r="O293" s="181">
        <f t="shared" si="6"/>
        <v>0</v>
      </c>
      <c r="P293" s="182"/>
      <c r="Q293" s="209">
        <f t="shared" si="0"/>
        <v>0</v>
      </c>
      <c r="R293" s="182"/>
      <c r="S293" s="1"/>
      <c r="T293" s="1"/>
      <c r="U293" s="1"/>
      <c r="V293" s="1"/>
      <c r="W293" s="1"/>
      <c r="X293" s="1"/>
      <c r="Y293" s="1"/>
      <c r="Z293" s="1"/>
    </row>
    <row r="294" spans="1:26" ht="14.25" customHeight="1">
      <c r="A294" s="1"/>
      <c r="B294" s="1"/>
      <c r="C294" s="115">
        <v>53752</v>
      </c>
      <c r="D294" s="125">
        <v>272</v>
      </c>
      <c r="E294" s="209">
        <f t="shared" si="1"/>
        <v>0</v>
      </c>
      <c r="F294" s="182"/>
      <c r="G294" s="209">
        <f t="shared" si="2"/>
        <v>0</v>
      </c>
      <c r="H294" s="182"/>
      <c r="I294" s="209">
        <f t="shared" si="3"/>
        <v>0</v>
      </c>
      <c r="J294" s="182"/>
      <c r="K294" s="209">
        <f t="shared" si="4"/>
        <v>0</v>
      </c>
      <c r="L294" s="182"/>
      <c r="M294" s="181">
        <f t="shared" si="5"/>
        <v>0</v>
      </c>
      <c r="N294" s="182"/>
      <c r="O294" s="181">
        <f t="shared" si="6"/>
        <v>0</v>
      </c>
      <c r="P294" s="182"/>
      <c r="Q294" s="209">
        <f t="shared" si="0"/>
        <v>0</v>
      </c>
      <c r="R294" s="182"/>
      <c r="S294" s="1"/>
      <c r="T294" s="1"/>
      <c r="U294" s="1"/>
      <c r="V294" s="1"/>
      <c r="W294" s="1"/>
      <c r="X294" s="1"/>
      <c r="Y294" s="1"/>
      <c r="Z294" s="1"/>
    </row>
    <row r="295" spans="1:26" ht="14.25" customHeight="1">
      <c r="A295" s="1"/>
      <c r="B295" s="1"/>
      <c r="C295" s="115">
        <v>53783</v>
      </c>
      <c r="D295" s="125">
        <v>273</v>
      </c>
      <c r="E295" s="209">
        <f t="shared" si="1"/>
        <v>0</v>
      </c>
      <c r="F295" s="182"/>
      <c r="G295" s="209">
        <f t="shared" si="2"/>
        <v>0</v>
      </c>
      <c r="H295" s="182"/>
      <c r="I295" s="209">
        <f t="shared" si="3"/>
        <v>0</v>
      </c>
      <c r="J295" s="182"/>
      <c r="K295" s="209">
        <f t="shared" si="4"/>
        <v>0</v>
      </c>
      <c r="L295" s="182"/>
      <c r="M295" s="181">
        <f t="shared" si="5"/>
        <v>0</v>
      </c>
      <c r="N295" s="182"/>
      <c r="O295" s="181">
        <f t="shared" si="6"/>
        <v>0</v>
      </c>
      <c r="P295" s="182"/>
      <c r="Q295" s="209">
        <f t="shared" si="0"/>
        <v>0</v>
      </c>
      <c r="R295" s="182"/>
      <c r="S295" s="1"/>
      <c r="T295" s="1"/>
      <c r="U295" s="1"/>
      <c r="V295" s="1"/>
      <c r="W295" s="1"/>
      <c r="X295" s="1"/>
      <c r="Y295" s="1"/>
      <c r="Z295" s="1"/>
    </row>
    <row r="296" spans="1:26" ht="14.25" customHeight="1">
      <c r="A296" s="1"/>
      <c r="B296" s="1"/>
      <c r="C296" s="115">
        <v>53813</v>
      </c>
      <c r="D296" s="125">
        <v>274</v>
      </c>
      <c r="E296" s="209">
        <f t="shared" si="1"/>
        <v>0</v>
      </c>
      <c r="F296" s="182"/>
      <c r="G296" s="209">
        <f t="shared" si="2"/>
        <v>0</v>
      </c>
      <c r="H296" s="182"/>
      <c r="I296" s="209">
        <f t="shared" si="3"/>
        <v>0</v>
      </c>
      <c r="J296" s="182"/>
      <c r="K296" s="209">
        <f t="shared" si="4"/>
        <v>0</v>
      </c>
      <c r="L296" s="182"/>
      <c r="M296" s="181">
        <f t="shared" si="5"/>
        <v>0</v>
      </c>
      <c r="N296" s="182"/>
      <c r="O296" s="181">
        <f t="shared" si="6"/>
        <v>0</v>
      </c>
      <c r="P296" s="182"/>
      <c r="Q296" s="209">
        <f t="shared" si="0"/>
        <v>0</v>
      </c>
      <c r="R296" s="182"/>
      <c r="S296" s="1"/>
      <c r="T296" s="1"/>
      <c r="U296" s="1"/>
      <c r="V296" s="1"/>
      <c r="W296" s="1"/>
      <c r="X296" s="1"/>
      <c r="Y296" s="1"/>
      <c r="Z296" s="1"/>
    </row>
    <row r="297" spans="1:26" ht="14.25" customHeight="1">
      <c r="A297" s="1"/>
      <c r="B297" s="1"/>
      <c r="C297" s="115">
        <v>53844</v>
      </c>
      <c r="D297" s="125">
        <v>275</v>
      </c>
      <c r="E297" s="209">
        <f t="shared" si="1"/>
        <v>0</v>
      </c>
      <c r="F297" s="182"/>
      <c r="G297" s="209">
        <f t="shared" si="2"/>
        <v>0</v>
      </c>
      <c r="H297" s="182"/>
      <c r="I297" s="209">
        <f t="shared" si="3"/>
        <v>0</v>
      </c>
      <c r="J297" s="182"/>
      <c r="K297" s="209">
        <f t="shared" si="4"/>
        <v>0</v>
      </c>
      <c r="L297" s="182"/>
      <c r="M297" s="181">
        <f t="shared" si="5"/>
        <v>0</v>
      </c>
      <c r="N297" s="182"/>
      <c r="O297" s="181">
        <f t="shared" si="6"/>
        <v>0</v>
      </c>
      <c r="P297" s="182"/>
      <c r="Q297" s="209">
        <f t="shared" si="0"/>
        <v>0</v>
      </c>
      <c r="R297" s="182"/>
      <c r="S297" s="1"/>
      <c r="T297" s="1"/>
      <c r="U297" s="1"/>
      <c r="V297" s="1"/>
      <c r="W297" s="1"/>
      <c r="X297" s="1"/>
      <c r="Y297" s="1"/>
      <c r="Z297" s="1"/>
    </row>
    <row r="298" spans="1:26" ht="14.25" customHeight="1">
      <c r="A298" s="1"/>
      <c r="B298" s="1"/>
      <c r="C298" s="115">
        <v>53874</v>
      </c>
      <c r="D298" s="125">
        <v>276</v>
      </c>
      <c r="E298" s="209">
        <f t="shared" si="1"/>
        <v>0</v>
      </c>
      <c r="F298" s="182"/>
      <c r="G298" s="209">
        <f t="shared" si="2"/>
        <v>0</v>
      </c>
      <c r="H298" s="182"/>
      <c r="I298" s="209">
        <f t="shared" si="3"/>
        <v>0</v>
      </c>
      <c r="J298" s="182"/>
      <c r="K298" s="209">
        <f t="shared" si="4"/>
        <v>0</v>
      </c>
      <c r="L298" s="182"/>
      <c r="M298" s="181">
        <f t="shared" si="5"/>
        <v>0</v>
      </c>
      <c r="N298" s="182"/>
      <c r="O298" s="181">
        <f t="shared" si="6"/>
        <v>0</v>
      </c>
      <c r="P298" s="182"/>
      <c r="Q298" s="209">
        <f t="shared" si="0"/>
        <v>0</v>
      </c>
      <c r="R298" s="182"/>
      <c r="S298" s="1"/>
      <c r="T298" s="1"/>
      <c r="U298" s="1"/>
      <c r="V298" s="1"/>
      <c r="W298" s="1"/>
      <c r="X298" s="1"/>
      <c r="Y298" s="1"/>
      <c r="Z298" s="1"/>
    </row>
    <row r="299" spans="1:26" ht="14.25" customHeight="1">
      <c r="A299" s="1"/>
      <c r="B299" s="1"/>
      <c r="C299" s="115">
        <v>53905</v>
      </c>
      <c r="D299" s="125">
        <v>277</v>
      </c>
      <c r="E299" s="209">
        <f t="shared" si="1"/>
        <v>0</v>
      </c>
      <c r="F299" s="182"/>
      <c r="G299" s="209">
        <f t="shared" si="2"/>
        <v>0</v>
      </c>
      <c r="H299" s="182"/>
      <c r="I299" s="209">
        <f t="shared" si="3"/>
        <v>0</v>
      </c>
      <c r="J299" s="182"/>
      <c r="K299" s="209">
        <f t="shared" si="4"/>
        <v>0</v>
      </c>
      <c r="L299" s="182"/>
      <c r="M299" s="181">
        <f t="shared" si="5"/>
        <v>0</v>
      </c>
      <c r="N299" s="182"/>
      <c r="O299" s="181">
        <f t="shared" si="6"/>
        <v>0</v>
      </c>
      <c r="P299" s="182"/>
      <c r="Q299" s="209">
        <f t="shared" si="0"/>
        <v>0</v>
      </c>
      <c r="R299" s="182"/>
      <c r="S299" s="1"/>
      <c r="T299" s="1"/>
      <c r="U299" s="1"/>
      <c r="V299" s="1"/>
      <c r="W299" s="1"/>
      <c r="X299" s="1"/>
      <c r="Y299" s="1"/>
      <c r="Z299" s="1"/>
    </row>
    <row r="300" spans="1:26" ht="14.25" customHeight="1">
      <c r="A300" s="1"/>
      <c r="B300" s="1"/>
      <c r="C300" s="115">
        <v>53936</v>
      </c>
      <c r="D300" s="125">
        <v>278</v>
      </c>
      <c r="E300" s="209">
        <f t="shared" si="1"/>
        <v>0</v>
      </c>
      <c r="F300" s="182"/>
      <c r="G300" s="209">
        <f t="shared" si="2"/>
        <v>0</v>
      </c>
      <c r="H300" s="182"/>
      <c r="I300" s="209">
        <f t="shared" si="3"/>
        <v>0</v>
      </c>
      <c r="J300" s="182"/>
      <c r="K300" s="209">
        <f t="shared" si="4"/>
        <v>0</v>
      </c>
      <c r="L300" s="182"/>
      <c r="M300" s="181">
        <f t="shared" si="5"/>
        <v>0</v>
      </c>
      <c r="N300" s="182"/>
      <c r="O300" s="181">
        <f t="shared" si="6"/>
        <v>0</v>
      </c>
      <c r="P300" s="182"/>
      <c r="Q300" s="209">
        <f t="shared" si="0"/>
        <v>0</v>
      </c>
      <c r="R300" s="182"/>
      <c r="S300" s="1"/>
      <c r="T300" s="1"/>
      <c r="U300" s="1"/>
      <c r="V300" s="1"/>
      <c r="W300" s="1"/>
      <c r="X300" s="1"/>
      <c r="Y300" s="1"/>
      <c r="Z300" s="1"/>
    </row>
    <row r="301" spans="1:26" ht="14.25" customHeight="1">
      <c r="A301" s="1"/>
      <c r="B301" s="1"/>
      <c r="C301" s="115">
        <v>53966</v>
      </c>
      <c r="D301" s="125">
        <v>279</v>
      </c>
      <c r="E301" s="209">
        <f t="shared" si="1"/>
        <v>0</v>
      </c>
      <c r="F301" s="182"/>
      <c r="G301" s="209">
        <f t="shared" si="2"/>
        <v>0</v>
      </c>
      <c r="H301" s="182"/>
      <c r="I301" s="209">
        <f t="shared" si="3"/>
        <v>0</v>
      </c>
      <c r="J301" s="182"/>
      <c r="K301" s="209">
        <f t="shared" si="4"/>
        <v>0</v>
      </c>
      <c r="L301" s="182"/>
      <c r="M301" s="181">
        <f t="shared" si="5"/>
        <v>0</v>
      </c>
      <c r="N301" s="182"/>
      <c r="O301" s="181">
        <f t="shared" si="6"/>
        <v>0</v>
      </c>
      <c r="P301" s="182"/>
      <c r="Q301" s="209">
        <f t="shared" si="0"/>
        <v>0</v>
      </c>
      <c r="R301" s="182"/>
      <c r="S301" s="1"/>
      <c r="T301" s="1"/>
      <c r="U301" s="1"/>
      <c r="V301" s="1"/>
      <c r="W301" s="1"/>
      <c r="X301" s="1"/>
      <c r="Y301" s="1"/>
      <c r="Z301" s="1"/>
    </row>
    <row r="302" spans="1:26" ht="14.25" customHeight="1">
      <c r="A302" s="1"/>
      <c r="B302" s="1"/>
      <c r="C302" s="115">
        <v>53997</v>
      </c>
      <c r="D302" s="125">
        <v>280</v>
      </c>
      <c r="E302" s="209">
        <f t="shared" si="1"/>
        <v>0</v>
      </c>
      <c r="F302" s="182"/>
      <c r="G302" s="209">
        <f t="shared" si="2"/>
        <v>0</v>
      </c>
      <c r="H302" s="182"/>
      <c r="I302" s="209">
        <f t="shared" si="3"/>
        <v>0</v>
      </c>
      <c r="J302" s="182"/>
      <c r="K302" s="209">
        <f t="shared" si="4"/>
        <v>0</v>
      </c>
      <c r="L302" s="182"/>
      <c r="M302" s="181">
        <f t="shared" si="5"/>
        <v>0</v>
      </c>
      <c r="N302" s="182"/>
      <c r="O302" s="181">
        <f t="shared" si="6"/>
        <v>0</v>
      </c>
      <c r="P302" s="182"/>
      <c r="Q302" s="209">
        <f t="shared" si="0"/>
        <v>0</v>
      </c>
      <c r="R302" s="182"/>
      <c r="S302" s="1"/>
      <c r="T302" s="1"/>
      <c r="U302" s="1"/>
      <c r="V302" s="1"/>
      <c r="W302" s="1"/>
      <c r="X302" s="1"/>
      <c r="Y302" s="1"/>
      <c r="Z302" s="1"/>
    </row>
    <row r="303" spans="1:26" ht="14.25" customHeight="1">
      <c r="A303" s="1"/>
      <c r="B303" s="1"/>
      <c r="C303" s="115">
        <v>54027</v>
      </c>
      <c r="D303" s="125">
        <v>281</v>
      </c>
      <c r="E303" s="209">
        <f t="shared" si="1"/>
        <v>0</v>
      </c>
      <c r="F303" s="182"/>
      <c r="G303" s="209">
        <f t="shared" si="2"/>
        <v>0</v>
      </c>
      <c r="H303" s="182"/>
      <c r="I303" s="209">
        <f t="shared" si="3"/>
        <v>0</v>
      </c>
      <c r="J303" s="182"/>
      <c r="K303" s="209">
        <f t="shared" si="4"/>
        <v>0</v>
      </c>
      <c r="L303" s="182"/>
      <c r="M303" s="181">
        <f t="shared" si="5"/>
        <v>0</v>
      </c>
      <c r="N303" s="182"/>
      <c r="O303" s="181">
        <f t="shared" si="6"/>
        <v>0</v>
      </c>
      <c r="P303" s="182"/>
      <c r="Q303" s="209">
        <f t="shared" si="0"/>
        <v>0</v>
      </c>
      <c r="R303" s="182"/>
      <c r="S303" s="1"/>
      <c r="T303" s="1"/>
      <c r="U303" s="1"/>
      <c r="V303" s="1"/>
      <c r="W303" s="1"/>
      <c r="X303" s="1"/>
      <c r="Y303" s="1"/>
      <c r="Z303" s="1"/>
    </row>
    <row r="304" spans="1:26" ht="14.25" customHeight="1">
      <c r="A304" s="127"/>
      <c r="B304" s="127"/>
      <c r="C304" s="128">
        <v>54058</v>
      </c>
      <c r="D304" s="129">
        <v>282</v>
      </c>
      <c r="E304" s="209">
        <f t="shared" si="1"/>
        <v>0</v>
      </c>
      <c r="F304" s="182"/>
      <c r="G304" s="209">
        <f t="shared" si="2"/>
        <v>0</v>
      </c>
      <c r="H304" s="182"/>
      <c r="I304" s="209">
        <f t="shared" si="3"/>
        <v>0</v>
      </c>
      <c r="J304" s="182"/>
      <c r="K304" s="209">
        <f t="shared" si="4"/>
        <v>0</v>
      </c>
      <c r="L304" s="182"/>
      <c r="M304" s="181">
        <f t="shared" si="5"/>
        <v>0</v>
      </c>
      <c r="N304" s="182"/>
      <c r="O304" s="181">
        <f t="shared" si="6"/>
        <v>0</v>
      </c>
      <c r="P304" s="182"/>
      <c r="Q304" s="209">
        <f t="shared" si="0"/>
        <v>0</v>
      </c>
      <c r="R304" s="182"/>
      <c r="S304" s="127"/>
      <c r="T304" s="127"/>
      <c r="U304" s="127"/>
      <c r="V304" s="127"/>
      <c r="W304" s="127"/>
      <c r="X304" s="127"/>
      <c r="Y304" s="127"/>
      <c r="Z304" s="127"/>
    </row>
    <row r="305" spans="1:26" ht="14.25" customHeight="1">
      <c r="A305" s="1"/>
      <c r="B305" s="1"/>
      <c r="C305" s="115">
        <v>54089</v>
      </c>
      <c r="D305" s="125">
        <v>283</v>
      </c>
      <c r="E305" s="209">
        <f t="shared" si="1"/>
        <v>0</v>
      </c>
      <c r="F305" s="182"/>
      <c r="G305" s="209">
        <f t="shared" si="2"/>
        <v>0</v>
      </c>
      <c r="H305" s="182"/>
      <c r="I305" s="209">
        <f t="shared" si="3"/>
        <v>0</v>
      </c>
      <c r="J305" s="182"/>
      <c r="K305" s="209">
        <f t="shared" si="4"/>
        <v>0</v>
      </c>
      <c r="L305" s="182"/>
      <c r="M305" s="181">
        <f t="shared" si="5"/>
        <v>0</v>
      </c>
      <c r="N305" s="182"/>
      <c r="O305" s="181">
        <f t="shared" si="6"/>
        <v>0</v>
      </c>
      <c r="P305" s="182"/>
      <c r="Q305" s="209">
        <f t="shared" si="0"/>
        <v>0</v>
      </c>
      <c r="R305" s="182"/>
      <c r="S305" s="1"/>
      <c r="T305" s="1"/>
      <c r="U305" s="1"/>
      <c r="V305" s="1"/>
      <c r="W305" s="1"/>
      <c r="X305" s="1"/>
      <c r="Y305" s="1"/>
      <c r="Z305" s="1"/>
    </row>
    <row r="306" spans="1:26" ht="14.25" customHeight="1">
      <c r="A306" s="1"/>
      <c r="B306" s="1"/>
      <c r="C306" s="115">
        <v>54118</v>
      </c>
      <c r="D306" s="125">
        <v>284</v>
      </c>
      <c r="E306" s="209">
        <f t="shared" si="1"/>
        <v>0</v>
      </c>
      <c r="F306" s="182"/>
      <c r="G306" s="209">
        <f t="shared" si="2"/>
        <v>0</v>
      </c>
      <c r="H306" s="182"/>
      <c r="I306" s="209">
        <f t="shared" si="3"/>
        <v>0</v>
      </c>
      <c r="J306" s="182"/>
      <c r="K306" s="209">
        <f t="shared" si="4"/>
        <v>0</v>
      </c>
      <c r="L306" s="182"/>
      <c r="M306" s="181">
        <f t="shared" si="5"/>
        <v>0</v>
      </c>
      <c r="N306" s="182"/>
      <c r="O306" s="181">
        <f t="shared" si="6"/>
        <v>0</v>
      </c>
      <c r="P306" s="182"/>
      <c r="Q306" s="209">
        <f t="shared" si="0"/>
        <v>0</v>
      </c>
      <c r="R306" s="182"/>
      <c r="S306" s="1"/>
      <c r="T306" s="1"/>
      <c r="U306" s="1"/>
      <c r="V306" s="1"/>
      <c r="W306" s="1"/>
      <c r="X306" s="1"/>
      <c r="Y306" s="1"/>
      <c r="Z306" s="1"/>
    </row>
    <row r="307" spans="1:26" ht="14.25" customHeight="1">
      <c r="A307" s="1"/>
      <c r="B307" s="1"/>
      <c r="C307" s="115">
        <v>54149</v>
      </c>
      <c r="D307" s="125">
        <v>285</v>
      </c>
      <c r="E307" s="209">
        <f t="shared" si="1"/>
        <v>0</v>
      </c>
      <c r="F307" s="182"/>
      <c r="G307" s="209">
        <f t="shared" si="2"/>
        <v>0</v>
      </c>
      <c r="H307" s="182"/>
      <c r="I307" s="209">
        <f t="shared" si="3"/>
        <v>0</v>
      </c>
      <c r="J307" s="182"/>
      <c r="K307" s="209">
        <f t="shared" si="4"/>
        <v>0</v>
      </c>
      <c r="L307" s="182"/>
      <c r="M307" s="181">
        <f t="shared" si="5"/>
        <v>0</v>
      </c>
      <c r="N307" s="182"/>
      <c r="O307" s="181">
        <f t="shared" si="6"/>
        <v>0</v>
      </c>
      <c r="P307" s="182"/>
      <c r="Q307" s="209">
        <f t="shared" si="0"/>
        <v>0</v>
      </c>
      <c r="R307" s="182"/>
      <c r="S307" s="1"/>
      <c r="T307" s="1"/>
      <c r="U307" s="1"/>
      <c r="V307" s="1"/>
      <c r="W307" s="1"/>
      <c r="X307" s="1"/>
      <c r="Y307" s="1"/>
      <c r="Z307" s="1"/>
    </row>
    <row r="308" spans="1:26" ht="14.25" customHeight="1">
      <c r="A308" s="1"/>
      <c r="B308" s="1"/>
      <c r="C308" s="115">
        <v>54179</v>
      </c>
      <c r="D308" s="125">
        <v>286</v>
      </c>
      <c r="E308" s="209">
        <f t="shared" si="1"/>
        <v>0</v>
      </c>
      <c r="F308" s="182"/>
      <c r="G308" s="209">
        <f t="shared" si="2"/>
        <v>0</v>
      </c>
      <c r="H308" s="182"/>
      <c r="I308" s="209">
        <f t="shared" si="3"/>
        <v>0</v>
      </c>
      <c r="J308" s="182"/>
      <c r="K308" s="209">
        <f t="shared" si="4"/>
        <v>0</v>
      </c>
      <c r="L308" s="182"/>
      <c r="M308" s="181">
        <f t="shared" si="5"/>
        <v>0</v>
      </c>
      <c r="N308" s="182"/>
      <c r="O308" s="181">
        <f t="shared" si="6"/>
        <v>0</v>
      </c>
      <c r="P308" s="182"/>
      <c r="Q308" s="209">
        <f t="shared" si="0"/>
        <v>0</v>
      </c>
      <c r="R308" s="182"/>
      <c r="S308" s="1"/>
      <c r="T308" s="1"/>
      <c r="U308" s="1"/>
      <c r="V308" s="1"/>
      <c r="W308" s="1"/>
      <c r="X308" s="1"/>
      <c r="Y308" s="1"/>
      <c r="Z308" s="1"/>
    </row>
    <row r="309" spans="1:26" ht="14.25" customHeight="1">
      <c r="A309" s="1"/>
      <c r="B309" s="1"/>
      <c r="C309" s="115">
        <v>54210</v>
      </c>
      <c r="D309" s="125">
        <v>287</v>
      </c>
      <c r="E309" s="209">
        <f t="shared" si="1"/>
        <v>0</v>
      </c>
      <c r="F309" s="182"/>
      <c r="G309" s="209">
        <f t="shared" si="2"/>
        <v>0</v>
      </c>
      <c r="H309" s="182"/>
      <c r="I309" s="209">
        <f t="shared" si="3"/>
        <v>0</v>
      </c>
      <c r="J309" s="182"/>
      <c r="K309" s="209">
        <f t="shared" si="4"/>
        <v>0</v>
      </c>
      <c r="L309" s="182"/>
      <c r="M309" s="181">
        <f t="shared" si="5"/>
        <v>0</v>
      </c>
      <c r="N309" s="182"/>
      <c r="O309" s="181">
        <f t="shared" si="6"/>
        <v>0</v>
      </c>
      <c r="P309" s="182"/>
      <c r="Q309" s="209">
        <f t="shared" si="0"/>
        <v>0</v>
      </c>
      <c r="R309" s="182"/>
      <c r="S309" s="1"/>
      <c r="T309" s="1"/>
      <c r="U309" s="1"/>
      <c r="V309" s="1"/>
      <c r="W309" s="1"/>
      <c r="X309" s="1"/>
      <c r="Y309" s="1"/>
      <c r="Z309" s="1"/>
    </row>
    <row r="310" spans="1:26" ht="14.25" customHeight="1">
      <c r="A310" s="1"/>
      <c r="B310" s="1"/>
      <c r="C310" s="115">
        <v>54240</v>
      </c>
      <c r="D310" s="125">
        <v>288</v>
      </c>
      <c r="E310" s="209">
        <f t="shared" si="1"/>
        <v>0</v>
      </c>
      <c r="F310" s="182"/>
      <c r="G310" s="209">
        <f t="shared" si="2"/>
        <v>0</v>
      </c>
      <c r="H310" s="182"/>
      <c r="I310" s="209">
        <f t="shared" si="3"/>
        <v>0</v>
      </c>
      <c r="J310" s="182"/>
      <c r="K310" s="209">
        <f t="shared" si="4"/>
        <v>0</v>
      </c>
      <c r="L310" s="182"/>
      <c r="M310" s="181">
        <f t="shared" si="5"/>
        <v>0</v>
      </c>
      <c r="N310" s="182"/>
      <c r="O310" s="181">
        <f t="shared" si="6"/>
        <v>0</v>
      </c>
      <c r="P310" s="182"/>
      <c r="Q310" s="209">
        <f t="shared" si="0"/>
        <v>0</v>
      </c>
      <c r="R310" s="182"/>
      <c r="S310" s="1"/>
      <c r="T310" s="1"/>
      <c r="U310" s="1"/>
      <c r="V310" s="1"/>
      <c r="W310" s="1"/>
      <c r="X310" s="1"/>
      <c r="Y310" s="1"/>
      <c r="Z310" s="1"/>
    </row>
    <row r="311" spans="1:26" ht="14.25" customHeight="1">
      <c r="A311" s="1"/>
      <c r="B311" s="1"/>
      <c r="C311" s="115">
        <v>54271</v>
      </c>
      <c r="D311" s="125">
        <v>289</v>
      </c>
      <c r="E311" s="209">
        <f t="shared" si="1"/>
        <v>0</v>
      </c>
      <c r="F311" s="182"/>
      <c r="G311" s="209">
        <f t="shared" si="2"/>
        <v>0</v>
      </c>
      <c r="H311" s="182"/>
      <c r="I311" s="209">
        <f t="shared" si="3"/>
        <v>0</v>
      </c>
      <c r="J311" s="182"/>
      <c r="K311" s="209">
        <f t="shared" si="4"/>
        <v>0</v>
      </c>
      <c r="L311" s="182"/>
      <c r="M311" s="181">
        <f t="shared" si="5"/>
        <v>0</v>
      </c>
      <c r="N311" s="182"/>
      <c r="O311" s="181">
        <f t="shared" si="6"/>
        <v>0</v>
      </c>
      <c r="P311" s="182"/>
      <c r="Q311" s="209">
        <f t="shared" si="0"/>
        <v>0</v>
      </c>
      <c r="R311" s="182"/>
      <c r="S311" s="1"/>
      <c r="T311" s="1"/>
      <c r="U311" s="1"/>
      <c r="V311" s="1"/>
      <c r="W311" s="1"/>
      <c r="X311" s="1"/>
      <c r="Y311" s="1"/>
      <c r="Z311" s="1"/>
    </row>
    <row r="312" spans="1:26" ht="14.25" customHeight="1">
      <c r="A312" s="1"/>
      <c r="B312" s="1"/>
      <c r="C312" s="115">
        <v>54302</v>
      </c>
      <c r="D312" s="125">
        <v>290</v>
      </c>
      <c r="E312" s="209">
        <f t="shared" si="1"/>
        <v>0</v>
      </c>
      <c r="F312" s="182"/>
      <c r="G312" s="209">
        <f t="shared" si="2"/>
        <v>0</v>
      </c>
      <c r="H312" s="182"/>
      <c r="I312" s="209">
        <f t="shared" si="3"/>
        <v>0</v>
      </c>
      <c r="J312" s="182"/>
      <c r="K312" s="209">
        <f t="shared" si="4"/>
        <v>0</v>
      </c>
      <c r="L312" s="182"/>
      <c r="M312" s="181">
        <f t="shared" si="5"/>
        <v>0</v>
      </c>
      <c r="N312" s="182"/>
      <c r="O312" s="181">
        <f t="shared" si="6"/>
        <v>0</v>
      </c>
      <c r="P312" s="182"/>
      <c r="Q312" s="209">
        <f t="shared" si="0"/>
        <v>0</v>
      </c>
      <c r="R312" s="182"/>
      <c r="S312" s="1"/>
      <c r="T312" s="1"/>
      <c r="U312" s="1"/>
      <c r="V312" s="1"/>
      <c r="W312" s="1"/>
      <c r="X312" s="1"/>
      <c r="Y312" s="1"/>
      <c r="Z312" s="1"/>
    </row>
    <row r="313" spans="1:26" ht="14.25" customHeight="1">
      <c r="A313" s="1"/>
      <c r="B313" s="1"/>
      <c r="C313" s="115">
        <v>54332</v>
      </c>
      <c r="D313" s="125">
        <v>291</v>
      </c>
      <c r="E313" s="209">
        <f t="shared" si="1"/>
        <v>0</v>
      </c>
      <c r="F313" s="182"/>
      <c r="G313" s="209">
        <f t="shared" si="2"/>
        <v>0</v>
      </c>
      <c r="H313" s="182"/>
      <c r="I313" s="209">
        <f t="shared" si="3"/>
        <v>0</v>
      </c>
      <c r="J313" s="182"/>
      <c r="K313" s="209">
        <f t="shared" si="4"/>
        <v>0</v>
      </c>
      <c r="L313" s="182"/>
      <c r="M313" s="181">
        <f t="shared" si="5"/>
        <v>0</v>
      </c>
      <c r="N313" s="182"/>
      <c r="O313" s="181">
        <f t="shared" si="6"/>
        <v>0</v>
      </c>
      <c r="P313" s="182"/>
      <c r="Q313" s="209">
        <f t="shared" si="0"/>
        <v>0</v>
      </c>
      <c r="R313" s="182"/>
      <c r="S313" s="1"/>
      <c r="T313" s="1"/>
      <c r="U313" s="1"/>
      <c r="V313" s="1"/>
      <c r="W313" s="1"/>
      <c r="X313" s="1"/>
      <c r="Y313" s="1"/>
      <c r="Z313" s="1"/>
    </row>
    <row r="314" spans="1:26" ht="14.25" customHeight="1">
      <c r="A314" s="1"/>
      <c r="B314" s="1"/>
      <c r="C314" s="115">
        <v>54363</v>
      </c>
      <c r="D314" s="125">
        <v>292</v>
      </c>
      <c r="E314" s="209">
        <f t="shared" si="1"/>
        <v>0</v>
      </c>
      <c r="F314" s="182"/>
      <c r="G314" s="209">
        <f t="shared" si="2"/>
        <v>0</v>
      </c>
      <c r="H314" s="182"/>
      <c r="I314" s="209">
        <f t="shared" si="3"/>
        <v>0</v>
      </c>
      <c r="J314" s="182"/>
      <c r="K314" s="209">
        <f t="shared" si="4"/>
        <v>0</v>
      </c>
      <c r="L314" s="182"/>
      <c r="M314" s="181">
        <f t="shared" si="5"/>
        <v>0</v>
      </c>
      <c r="N314" s="182"/>
      <c r="O314" s="181">
        <f t="shared" si="6"/>
        <v>0</v>
      </c>
      <c r="P314" s="182"/>
      <c r="Q314" s="209">
        <f t="shared" si="0"/>
        <v>0</v>
      </c>
      <c r="R314" s="182"/>
      <c r="S314" s="1"/>
      <c r="T314" s="1"/>
      <c r="U314" s="1"/>
      <c r="V314" s="1"/>
      <c r="W314" s="1"/>
      <c r="X314" s="1"/>
      <c r="Y314" s="1"/>
      <c r="Z314" s="1"/>
    </row>
    <row r="315" spans="1:26" ht="14.25" customHeight="1">
      <c r="A315" s="1"/>
      <c r="B315" s="1"/>
      <c r="C315" s="115">
        <v>54393</v>
      </c>
      <c r="D315" s="125">
        <v>293</v>
      </c>
      <c r="E315" s="209">
        <f t="shared" si="1"/>
        <v>0</v>
      </c>
      <c r="F315" s="182"/>
      <c r="G315" s="209">
        <f t="shared" si="2"/>
        <v>0</v>
      </c>
      <c r="H315" s="182"/>
      <c r="I315" s="209">
        <f t="shared" si="3"/>
        <v>0</v>
      </c>
      <c r="J315" s="182"/>
      <c r="K315" s="209">
        <f t="shared" si="4"/>
        <v>0</v>
      </c>
      <c r="L315" s="182"/>
      <c r="M315" s="181">
        <f t="shared" si="5"/>
        <v>0</v>
      </c>
      <c r="N315" s="182"/>
      <c r="O315" s="181">
        <f t="shared" si="6"/>
        <v>0</v>
      </c>
      <c r="P315" s="182"/>
      <c r="Q315" s="209">
        <f t="shared" si="0"/>
        <v>0</v>
      </c>
      <c r="R315" s="182"/>
      <c r="S315" s="1"/>
      <c r="T315" s="1"/>
      <c r="U315" s="1"/>
      <c r="V315" s="1"/>
      <c r="W315" s="1"/>
      <c r="X315" s="1"/>
      <c r="Y315" s="1"/>
      <c r="Z315" s="1"/>
    </row>
    <row r="316" spans="1:26" ht="14.25" customHeight="1">
      <c r="A316" s="1"/>
      <c r="B316" s="1"/>
      <c r="C316" s="115">
        <v>54424</v>
      </c>
      <c r="D316" s="125">
        <v>294</v>
      </c>
      <c r="E316" s="209">
        <f t="shared" si="1"/>
        <v>0</v>
      </c>
      <c r="F316" s="182"/>
      <c r="G316" s="209">
        <f t="shared" si="2"/>
        <v>0</v>
      </c>
      <c r="H316" s="182"/>
      <c r="I316" s="209">
        <f t="shared" si="3"/>
        <v>0</v>
      </c>
      <c r="J316" s="182"/>
      <c r="K316" s="209">
        <f t="shared" si="4"/>
        <v>0</v>
      </c>
      <c r="L316" s="182"/>
      <c r="M316" s="181">
        <f t="shared" si="5"/>
        <v>0</v>
      </c>
      <c r="N316" s="182"/>
      <c r="O316" s="181">
        <f t="shared" si="6"/>
        <v>0</v>
      </c>
      <c r="P316" s="182"/>
      <c r="Q316" s="209">
        <f t="shared" si="0"/>
        <v>0</v>
      </c>
      <c r="R316" s="182"/>
      <c r="S316" s="1"/>
      <c r="T316" s="1"/>
      <c r="U316" s="1"/>
      <c r="V316" s="1"/>
      <c r="W316" s="1"/>
      <c r="X316" s="1"/>
      <c r="Y316" s="1"/>
      <c r="Z316" s="1"/>
    </row>
    <row r="317" spans="1:26" ht="14.25" customHeight="1">
      <c r="A317" s="1"/>
      <c r="B317" s="1"/>
      <c r="C317" s="115">
        <v>54455</v>
      </c>
      <c r="D317" s="125">
        <v>295</v>
      </c>
      <c r="E317" s="209">
        <f t="shared" si="1"/>
        <v>0</v>
      </c>
      <c r="F317" s="182"/>
      <c r="G317" s="209">
        <f t="shared" si="2"/>
        <v>0</v>
      </c>
      <c r="H317" s="182"/>
      <c r="I317" s="209">
        <f t="shared" si="3"/>
        <v>0</v>
      </c>
      <c r="J317" s="182"/>
      <c r="K317" s="209">
        <f t="shared" si="4"/>
        <v>0</v>
      </c>
      <c r="L317" s="182"/>
      <c r="M317" s="181">
        <f t="shared" si="5"/>
        <v>0</v>
      </c>
      <c r="N317" s="182"/>
      <c r="O317" s="181">
        <f t="shared" si="6"/>
        <v>0</v>
      </c>
      <c r="P317" s="182"/>
      <c r="Q317" s="209">
        <f t="shared" si="0"/>
        <v>0</v>
      </c>
      <c r="R317" s="182"/>
      <c r="S317" s="1"/>
      <c r="T317" s="1"/>
      <c r="U317" s="1"/>
      <c r="V317" s="1"/>
      <c r="W317" s="1"/>
      <c r="X317" s="1"/>
      <c r="Y317" s="1"/>
      <c r="Z317" s="1"/>
    </row>
    <row r="318" spans="1:26" ht="14.25" customHeight="1">
      <c r="A318" s="1"/>
      <c r="B318" s="1"/>
      <c r="C318" s="115">
        <v>54483</v>
      </c>
      <c r="D318" s="125">
        <v>296</v>
      </c>
      <c r="E318" s="209">
        <f t="shared" si="1"/>
        <v>0</v>
      </c>
      <c r="F318" s="182"/>
      <c r="G318" s="209">
        <f t="shared" si="2"/>
        <v>0</v>
      </c>
      <c r="H318" s="182"/>
      <c r="I318" s="209">
        <f t="shared" si="3"/>
        <v>0</v>
      </c>
      <c r="J318" s="182"/>
      <c r="K318" s="209">
        <f t="shared" si="4"/>
        <v>0</v>
      </c>
      <c r="L318" s="182"/>
      <c r="M318" s="181">
        <f t="shared" si="5"/>
        <v>0</v>
      </c>
      <c r="N318" s="182"/>
      <c r="O318" s="181">
        <f t="shared" si="6"/>
        <v>0</v>
      </c>
      <c r="P318" s="182"/>
      <c r="Q318" s="209">
        <f t="shared" si="0"/>
        <v>0</v>
      </c>
      <c r="R318" s="182"/>
      <c r="S318" s="1"/>
      <c r="T318" s="1"/>
      <c r="U318" s="1"/>
      <c r="V318" s="1"/>
      <c r="W318" s="1"/>
      <c r="X318" s="1"/>
      <c r="Y318" s="1"/>
      <c r="Z318" s="1"/>
    </row>
    <row r="319" spans="1:26" ht="14.25" customHeight="1">
      <c r="A319" s="1"/>
      <c r="B319" s="1"/>
      <c r="C319" s="115">
        <v>54514</v>
      </c>
      <c r="D319" s="125">
        <v>297</v>
      </c>
      <c r="E319" s="209">
        <f t="shared" si="1"/>
        <v>0</v>
      </c>
      <c r="F319" s="182"/>
      <c r="G319" s="209">
        <f t="shared" si="2"/>
        <v>0</v>
      </c>
      <c r="H319" s="182"/>
      <c r="I319" s="209">
        <f t="shared" si="3"/>
        <v>0</v>
      </c>
      <c r="J319" s="182"/>
      <c r="K319" s="209">
        <f t="shared" si="4"/>
        <v>0</v>
      </c>
      <c r="L319" s="182"/>
      <c r="M319" s="181">
        <f t="shared" si="5"/>
        <v>0</v>
      </c>
      <c r="N319" s="182"/>
      <c r="O319" s="181">
        <f t="shared" si="6"/>
        <v>0</v>
      </c>
      <c r="P319" s="182"/>
      <c r="Q319" s="209">
        <f t="shared" si="0"/>
        <v>0</v>
      </c>
      <c r="R319" s="182"/>
      <c r="S319" s="1"/>
      <c r="T319" s="1"/>
      <c r="U319" s="1"/>
      <c r="V319" s="1"/>
      <c r="W319" s="1"/>
      <c r="X319" s="1"/>
      <c r="Y319" s="1"/>
      <c r="Z319" s="1"/>
    </row>
    <row r="320" spans="1:26" ht="14.25" customHeight="1">
      <c r="A320" s="1"/>
      <c r="B320" s="1"/>
      <c r="C320" s="115">
        <v>54544</v>
      </c>
      <c r="D320" s="125">
        <v>298</v>
      </c>
      <c r="E320" s="209">
        <f t="shared" si="1"/>
        <v>0</v>
      </c>
      <c r="F320" s="182"/>
      <c r="G320" s="209">
        <f t="shared" si="2"/>
        <v>0</v>
      </c>
      <c r="H320" s="182"/>
      <c r="I320" s="209">
        <f t="shared" si="3"/>
        <v>0</v>
      </c>
      <c r="J320" s="182"/>
      <c r="K320" s="209">
        <f t="shared" si="4"/>
        <v>0</v>
      </c>
      <c r="L320" s="182"/>
      <c r="M320" s="181">
        <f t="shared" si="5"/>
        <v>0</v>
      </c>
      <c r="N320" s="182"/>
      <c r="O320" s="181">
        <f t="shared" si="6"/>
        <v>0</v>
      </c>
      <c r="P320" s="182"/>
      <c r="Q320" s="209">
        <f t="shared" si="0"/>
        <v>0</v>
      </c>
      <c r="R320" s="182"/>
      <c r="S320" s="1"/>
      <c r="T320" s="1"/>
      <c r="U320" s="1"/>
      <c r="V320" s="1"/>
      <c r="W320" s="1"/>
      <c r="X320" s="1"/>
      <c r="Y320" s="1"/>
      <c r="Z320" s="1"/>
    </row>
    <row r="321" spans="1:26" ht="14.25" customHeight="1">
      <c r="A321" s="1"/>
      <c r="B321" s="1"/>
      <c r="C321" s="115">
        <v>54575</v>
      </c>
      <c r="D321" s="125">
        <v>299</v>
      </c>
      <c r="E321" s="209">
        <f t="shared" si="1"/>
        <v>0</v>
      </c>
      <c r="F321" s="182"/>
      <c r="G321" s="209">
        <f t="shared" si="2"/>
        <v>0</v>
      </c>
      <c r="H321" s="182"/>
      <c r="I321" s="209">
        <f t="shared" si="3"/>
        <v>0</v>
      </c>
      <c r="J321" s="182"/>
      <c r="K321" s="209">
        <f t="shared" si="4"/>
        <v>0</v>
      </c>
      <c r="L321" s="182"/>
      <c r="M321" s="181">
        <f t="shared" si="5"/>
        <v>0</v>
      </c>
      <c r="N321" s="182"/>
      <c r="O321" s="181">
        <f t="shared" si="6"/>
        <v>0</v>
      </c>
      <c r="P321" s="182"/>
      <c r="Q321" s="209">
        <f t="shared" si="0"/>
        <v>0</v>
      </c>
      <c r="R321" s="182"/>
      <c r="S321" s="1"/>
      <c r="T321" s="1"/>
      <c r="U321" s="1"/>
      <c r="V321" s="1"/>
      <c r="W321" s="1"/>
      <c r="X321" s="1"/>
      <c r="Y321" s="1"/>
      <c r="Z321" s="1"/>
    </row>
    <row r="322" spans="1:26" ht="14.25" customHeight="1">
      <c r="A322" s="1"/>
      <c r="B322" s="1"/>
      <c r="C322" s="115">
        <v>54605</v>
      </c>
      <c r="D322" s="125">
        <v>300</v>
      </c>
      <c r="E322" s="209">
        <f t="shared" si="1"/>
        <v>0</v>
      </c>
      <c r="F322" s="182"/>
      <c r="G322" s="209">
        <f t="shared" si="2"/>
        <v>0</v>
      </c>
      <c r="H322" s="182"/>
      <c r="I322" s="209">
        <f t="shared" si="3"/>
        <v>0</v>
      </c>
      <c r="J322" s="182"/>
      <c r="K322" s="209">
        <f t="shared" si="4"/>
        <v>0</v>
      </c>
      <c r="L322" s="182"/>
      <c r="M322" s="181">
        <f t="shared" si="5"/>
        <v>0</v>
      </c>
      <c r="N322" s="182"/>
      <c r="O322" s="181">
        <f t="shared" si="6"/>
        <v>0</v>
      </c>
      <c r="P322" s="182"/>
      <c r="Q322" s="209">
        <f t="shared" si="0"/>
        <v>0</v>
      </c>
      <c r="R322" s="182"/>
      <c r="S322" s="1"/>
      <c r="T322" s="1"/>
      <c r="U322" s="1"/>
      <c r="V322" s="1"/>
      <c r="W322" s="1"/>
      <c r="X322" s="1"/>
      <c r="Y322" s="1"/>
      <c r="Z322" s="1"/>
    </row>
    <row r="323" spans="1:26" ht="14.25" customHeight="1">
      <c r="A323" s="1"/>
      <c r="B323" s="1"/>
      <c r="C323" s="115">
        <v>54636</v>
      </c>
      <c r="D323" s="125">
        <v>301</v>
      </c>
      <c r="E323" s="209">
        <f t="shared" si="1"/>
        <v>0</v>
      </c>
      <c r="F323" s="182"/>
      <c r="G323" s="209">
        <f t="shared" si="2"/>
        <v>0</v>
      </c>
      <c r="H323" s="182"/>
      <c r="I323" s="209">
        <f t="shared" si="3"/>
        <v>0</v>
      </c>
      <c r="J323" s="182"/>
      <c r="K323" s="209">
        <f t="shared" si="4"/>
        <v>0</v>
      </c>
      <c r="L323" s="182"/>
      <c r="M323" s="181">
        <f t="shared" si="5"/>
        <v>0</v>
      </c>
      <c r="N323" s="182"/>
      <c r="O323" s="181">
        <f t="shared" si="6"/>
        <v>0</v>
      </c>
      <c r="P323" s="182"/>
      <c r="Q323" s="209">
        <f t="shared" si="0"/>
        <v>0</v>
      </c>
      <c r="R323" s="182"/>
      <c r="S323" s="1"/>
      <c r="T323" s="1"/>
      <c r="U323" s="1"/>
      <c r="V323" s="1"/>
      <c r="W323" s="1"/>
      <c r="X323" s="1"/>
      <c r="Y323" s="1"/>
      <c r="Z323" s="1"/>
    </row>
    <row r="324" spans="1:26" ht="14.25" customHeight="1">
      <c r="A324" s="1"/>
      <c r="B324" s="1"/>
      <c r="C324" s="115">
        <v>54667</v>
      </c>
      <c r="D324" s="125">
        <v>302</v>
      </c>
      <c r="E324" s="209">
        <f t="shared" si="1"/>
        <v>0</v>
      </c>
      <c r="F324" s="182"/>
      <c r="G324" s="209">
        <f t="shared" si="2"/>
        <v>0</v>
      </c>
      <c r="H324" s="182"/>
      <c r="I324" s="209">
        <f t="shared" si="3"/>
        <v>0</v>
      </c>
      <c r="J324" s="182"/>
      <c r="K324" s="209">
        <f t="shared" si="4"/>
        <v>0</v>
      </c>
      <c r="L324" s="182"/>
      <c r="M324" s="181">
        <f t="shared" si="5"/>
        <v>0</v>
      </c>
      <c r="N324" s="182"/>
      <c r="O324" s="181">
        <f t="shared" si="6"/>
        <v>0</v>
      </c>
      <c r="P324" s="182"/>
      <c r="Q324" s="209">
        <f t="shared" si="0"/>
        <v>0</v>
      </c>
      <c r="R324" s="182"/>
      <c r="S324" s="1"/>
      <c r="T324" s="1"/>
      <c r="U324" s="1"/>
      <c r="V324" s="1"/>
      <c r="W324" s="1"/>
      <c r="X324" s="1"/>
      <c r="Y324" s="1"/>
      <c r="Z324" s="1"/>
    </row>
    <row r="325" spans="1:26" ht="14.25" customHeight="1">
      <c r="A325" s="1"/>
      <c r="B325" s="1"/>
      <c r="C325" s="115">
        <v>54697</v>
      </c>
      <c r="D325" s="125">
        <v>303</v>
      </c>
      <c r="E325" s="209">
        <f t="shared" si="1"/>
        <v>0</v>
      </c>
      <c r="F325" s="182"/>
      <c r="G325" s="209">
        <f t="shared" si="2"/>
        <v>0</v>
      </c>
      <c r="H325" s="182"/>
      <c r="I325" s="209">
        <f t="shared" si="3"/>
        <v>0</v>
      </c>
      <c r="J325" s="182"/>
      <c r="K325" s="209">
        <f t="shared" si="4"/>
        <v>0</v>
      </c>
      <c r="L325" s="182"/>
      <c r="M325" s="181">
        <f t="shared" si="5"/>
        <v>0</v>
      </c>
      <c r="N325" s="182"/>
      <c r="O325" s="181">
        <f t="shared" si="6"/>
        <v>0</v>
      </c>
      <c r="P325" s="182"/>
      <c r="Q325" s="209">
        <f t="shared" si="0"/>
        <v>0</v>
      </c>
      <c r="R325" s="182"/>
      <c r="S325" s="1"/>
      <c r="T325" s="1"/>
      <c r="U325" s="1"/>
      <c r="V325" s="1"/>
      <c r="W325" s="1"/>
      <c r="X325" s="1"/>
      <c r="Y325" s="1"/>
      <c r="Z325" s="1"/>
    </row>
    <row r="326" spans="1:26" ht="14.25" customHeight="1">
      <c r="A326" s="1"/>
      <c r="B326" s="1"/>
      <c r="C326" s="115">
        <v>54728</v>
      </c>
      <c r="D326" s="125">
        <v>304</v>
      </c>
      <c r="E326" s="209">
        <f t="shared" si="1"/>
        <v>0</v>
      </c>
      <c r="F326" s="182"/>
      <c r="G326" s="209">
        <f t="shared" si="2"/>
        <v>0</v>
      </c>
      <c r="H326" s="182"/>
      <c r="I326" s="209">
        <f t="shared" si="3"/>
        <v>0</v>
      </c>
      <c r="J326" s="182"/>
      <c r="K326" s="209">
        <f t="shared" si="4"/>
        <v>0</v>
      </c>
      <c r="L326" s="182"/>
      <c r="M326" s="181">
        <f t="shared" si="5"/>
        <v>0</v>
      </c>
      <c r="N326" s="182"/>
      <c r="O326" s="181">
        <f t="shared" si="6"/>
        <v>0</v>
      </c>
      <c r="P326" s="182"/>
      <c r="Q326" s="209">
        <f t="shared" si="0"/>
        <v>0</v>
      </c>
      <c r="R326" s="182"/>
      <c r="S326" s="1"/>
      <c r="T326" s="1"/>
      <c r="U326" s="1"/>
      <c r="V326" s="1"/>
      <c r="W326" s="1"/>
      <c r="X326" s="1"/>
      <c r="Y326" s="1"/>
      <c r="Z326" s="1"/>
    </row>
    <row r="327" spans="1:26" ht="14.25" customHeight="1">
      <c r="A327" s="1"/>
      <c r="B327" s="1"/>
      <c r="C327" s="115">
        <v>54758</v>
      </c>
      <c r="D327" s="125">
        <v>305</v>
      </c>
      <c r="E327" s="209">
        <f t="shared" si="1"/>
        <v>0</v>
      </c>
      <c r="F327" s="182"/>
      <c r="G327" s="209">
        <f t="shared" si="2"/>
        <v>0</v>
      </c>
      <c r="H327" s="182"/>
      <c r="I327" s="209">
        <f t="shared" si="3"/>
        <v>0</v>
      </c>
      <c r="J327" s="182"/>
      <c r="K327" s="209">
        <f t="shared" si="4"/>
        <v>0</v>
      </c>
      <c r="L327" s="182"/>
      <c r="M327" s="181">
        <f t="shared" si="5"/>
        <v>0</v>
      </c>
      <c r="N327" s="182"/>
      <c r="O327" s="181">
        <f t="shared" si="6"/>
        <v>0</v>
      </c>
      <c r="P327" s="182"/>
      <c r="Q327" s="209">
        <f t="shared" si="0"/>
        <v>0</v>
      </c>
      <c r="R327" s="182"/>
      <c r="S327" s="1"/>
      <c r="T327" s="1"/>
      <c r="U327" s="1"/>
      <c r="V327" s="1"/>
      <c r="W327" s="1"/>
      <c r="X327" s="1"/>
      <c r="Y327" s="1"/>
      <c r="Z327" s="1"/>
    </row>
    <row r="328" spans="1:26" ht="14.25" customHeight="1">
      <c r="A328" s="1"/>
      <c r="B328" s="1"/>
      <c r="C328" s="115">
        <v>54789</v>
      </c>
      <c r="D328" s="125">
        <v>306</v>
      </c>
      <c r="E328" s="209">
        <f t="shared" si="1"/>
        <v>0</v>
      </c>
      <c r="F328" s="182"/>
      <c r="G328" s="209">
        <f t="shared" si="2"/>
        <v>0</v>
      </c>
      <c r="H328" s="182"/>
      <c r="I328" s="209">
        <f t="shared" si="3"/>
        <v>0</v>
      </c>
      <c r="J328" s="182"/>
      <c r="K328" s="209">
        <f t="shared" si="4"/>
        <v>0</v>
      </c>
      <c r="L328" s="182"/>
      <c r="M328" s="181">
        <f t="shared" si="5"/>
        <v>0</v>
      </c>
      <c r="N328" s="182"/>
      <c r="O328" s="181">
        <f t="shared" si="6"/>
        <v>0</v>
      </c>
      <c r="P328" s="182"/>
      <c r="Q328" s="209">
        <f t="shared" si="0"/>
        <v>0</v>
      </c>
      <c r="R328" s="182"/>
      <c r="S328" s="1"/>
      <c r="T328" s="1"/>
      <c r="U328" s="1"/>
      <c r="V328" s="1"/>
      <c r="W328" s="1"/>
      <c r="X328" s="1"/>
      <c r="Y328" s="1"/>
      <c r="Z328" s="1"/>
    </row>
    <row r="329" spans="1:26" ht="14.25" customHeight="1">
      <c r="A329" s="1"/>
      <c r="B329" s="1"/>
      <c r="C329" s="115">
        <v>54820</v>
      </c>
      <c r="D329" s="125">
        <v>307</v>
      </c>
      <c r="E329" s="209">
        <f t="shared" si="1"/>
        <v>0</v>
      </c>
      <c r="F329" s="182"/>
      <c r="G329" s="209">
        <f t="shared" si="2"/>
        <v>0</v>
      </c>
      <c r="H329" s="182"/>
      <c r="I329" s="209">
        <f t="shared" si="3"/>
        <v>0</v>
      </c>
      <c r="J329" s="182"/>
      <c r="K329" s="209">
        <f t="shared" si="4"/>
        <v>0</v>
      </c>
      <c r="L329" s="182"/>
      <c r="M329" s="181">
        <f t="shared" si="5"/>
        <v>0</v>
      </c>
      <c r="N329" s="182"/>
      <c r="O329" s="181">
        <f t="shared" si="6"/>
        <v>0</v>
      </c>
      <c r="P329" s="182"/>
      <c r="Q329" s="209">
        <f t="shared" si="0"/>
        <v>0</v>
      </c>
      <c r="R329" s="182"/>
      <c r="S329" s="1"/>
      <c r="T329" s="1"/>
      <c r="U329" s="1"/>
      <c r="V329" s="1"/>
      <c r="W329" s="1"/>
      <c r="X329" s="1"/>
      <c r="Y329" s="1"/>
      <c r="Z329" s="1"/>
    </row>
    <row r="330" spans="1:26" ht="14.25" customHeight="1">
      <c r="A330" s="1"/>
      <c r="B330" s="1"/>
      <c r="C330" s="115">
        <v>54848</v>
      </c>
      <c r="D330" s="125">
        <v>308</v>
      </c>
      <c r="E330" s="209">
        <f t="shared" si="1"/>
        <v>0</v>
      </c>
      <c r="F330" s="182"/>
      <c r="G330" s="209">
        <f t="shared" si="2"/>
        <v>0</v>
      </c>
      <c r="H330" s="182"/>
      <c r="I330" s="209">
        <f t="shared" si="3"/>
        <v>0</v>
      </c>
      <c r="J330" s="182"/>
      <c r="K330" s="209">
        <f t="shared" si="4"/>
        <v>0</v>
      </c>
      <c r="L330" s="182"/>
      <c r="M330" s="181">
        <f t="shared" si="5"/>
        <v>0</v>
      </c>
      <c r="N330" s="182"/>
      <c r="O330" s="181">
        <f t="shared" si="6"/>
        <v>0</v>
      </c>
      <c r="P330" s="182"/>
      <c r="Q330" s="209">
        <f t="shared" si="0"/>
        <v>0</v>
      </c>
      <c r="R330" s="182"/>
      <c r="S330" s="1"/>
      <c r="T330" s="1"/>
      <c r="U330" s="1"/>
      <c r="V330" s="1"/>
      <c r="W330" s="1"/>
      <c r="X330" s="1"/>
      <c r="Y330" s="1"/>
      <c r="Z330" s="1"/>
    </row>
    <row r="331" spans="1:26" ht="14.25" customHeight="1">
      <c r="A331" s="1"/>
      <c r="B331" s="1"/>
      <c r="C331" s="115">
        <v>54879</v>
      </c>
      <c r="D331" s="125">
        <v>309</v>
      </c>
      <c r="E331" s="209">
        <f t="shared" si="1"/>
        <v>0</v>
      </c>
      <c r="F331" s="182"/>
      <c r="G331" s="209">
        <f t="shared" si="2"/>
        <v>0</v>
      </c>
      <c r="H331" s="182"/>
      <c r="I331" s="209">
        <f t="shared" si="3"/>
        <v>0</v>
      </c>
      <c r="J331" s="182"/>
      <c r="K331" s="209">
        <f t="shared" si="4"/>
        <v>0</v>
      </c>
      <c r="L331" s="182"/>
      <c r="M331" s="181">
        <f t="shared" si="5"/>
        <v>0</v>
      </c>
      <c r="N331" s="182"/>
      <c r="O331" s="181">
        <f t="shared" si="6"/>
        <v>0</v>
      </c>
      <c r="P331" s="182"/>
      <c r="Q331" s="209">
        <f t="shared" si="0"/>
        <v>0</v>
      </c>
      <c r="R331" s="182"/>
      <c r="S331" s="1"/>
      <c r="T331" s="1"/>
      <c r="U331" s="1"/>
      <c r="V331" s="1"/>
      <c r="W331" s="1"/>
      <c r="X331" s="1"/>
      <c r="Y331" s="1"/>
      <c r="Z331" s="1"/>
    </row>
    <row r="332" spans="1:26" ht="14.25" customHeight="1">
      <c r="A332" s="1"/>
      <c r="B332" s="1"/>
      <c r="C332" s="115">
        <v>54909</v>
      </c>
      <c r="D332" s="125">
        <v>310</v>
      </c>
      <c r="E332" s="209">
        <f t="shared" si="1"/>
        <v>0</v>
      </c>
      <c r="F332" s="182"/>
      <c r="G332" s="209">
        <f t="shared" si="2"/>
        <v>0</v>
      </c>
      <c r="H332" s="182"/>
      <c r="I332" s="209">
        <f t="shared" si="3"/>
        <v>0</v>
      </c>
      <c r="J332" s="182"/>
      <c r="K332" s="209">
        <f t="shared" si="4"/>
        <v>0</v>
      </c>
      <c r="L332" s="182"/>
      <c r="M332" s="181">
        <f t="shared" si="5"/>
        <v>0</v>
      </c>
      <c r="N332" s="182"/>
      <c r="O332" s="181">
        <f t="shared" si="6"/>
        <v>0</v>
      </c>
      <c r="P332" s="182"/>
      <c r="Q332" s="209">
        <f t="shared" si="0"/>
        <v>0</v>
      </c>
      <c r="R332" s="182"/>
      <c r="S332" s="1"/>
      <c r="T332" s="1"/>
      <c r="U332" s="1"/>
      <c r="V332" s="1"/>
      <c r="W332" s="1"/>
      <c r="X332" s="1"/>
      <c r="Y332" s="1"/>
      <c r="Z332" s="1"/>
    </row>
    <row r="333" spans="1:26" ht="14.25" customHeight="1">
      <c r="A333" s="1"/>
      <c r="B333" s="1"/>
      <c r="C333" s="115">
        <v>54940</v>
      </c>
      <c r="D333" s="125">
        <v>311</v>
      </c>
      <c r="E333" s="209">
        <f t="shared" si="1"/>
        <v>0</v>
      </c>
      <c r="F333" s="182"/>
      <c r="G333" s="209">
        <f t="shared" si="2"/>
        <v>0</v>
      </c>
      <c r="H333" s="182"/>
      <c r="I333" s="209">
        <f t="shared" si="3"/>
        <v>0</v>
      </c>
      <c r="J333" s="182"/>
      <c r="K333" s="209">
        <f t="shared" si="4"/>
        <v>0</v>
      </c>
      <c r="L333" s="182"/>
      <c r="M333" s="181">
        <f t="shared" si="5"/>
        <v>0</v>
      </c>
      <c r="N333" s="182"/>
      <c r="O333" s="181">
        <f t="shared" si="6"/>
        <v>0</v>
      </c>
      <c r="P333" s="182"/>
      <c r="Q333" s="209">
        <f t="shared" si="0"/>
        <v>0</v>
      </c>
      <c r="R333" s="182"/>
      <c r="S333" s="1"/>
      <c r="T333" s="1"/>
      <c r="U333" s="1"/>
      <c r="V333" s="1"/>
      <c r="W333" s="1"/>
      <c r="X333" s="1"/>
      <c r="Y333" s="1"/>
      <c r="Z333" s="1"/>
    </row>
    <row r="334" spans="1:26" ht="14.25" customHeight="1">
      <c r="A334" s="1"/>
      <c r="B334" s="1"/>
      <c r="C334" s="115">
        <v>54970</v>
      </c>
      <c r="D334" s="125">
        <v>312</v>
      </c>
      <c r="E334" s="209">
        <f t="shared" si="1"/>
        <v>0</v>
      </c>
      <c r="F334" s="182"/>
      <c r="G334" s="209">
        <f t="shared" si="2"/>
        <v>0</v>
      </c>
      <c r="H334" s="182"/>
      <c r="I334" s="209">
        <f t="shared" si="3"/>
        <v>0</v>
      </c>
      <c r="J334" s="182"/>
      <c r="K334" s="209">
        <f t="shared" si="4"/>
        <v>0</v>
      </c>
      <c r="L334" s="182"/>
      <c r="M334" s="181">
        <f t="shared" si="5"/>
        <v>0</v>
      </c>
      <c r="N334" s="182"/>
      <c r="O334" s="181">
        <f t="shared" si="6"/>
        <v>0</v>
      </c>
      <c r="P334" s="182"/>
      <c r="Q334" s="209">
        <f t="shared" si="0"/>
        <v>0</v>
      </c>
      <c r="R334" s="182"/>
      <c r="S334" s="1"/>
      <c r="T334" s="1"/>
      <c r="U334" s="1"/>
      <c r="V334" s="1"/>
      <c r="W334" s="1"/>
      <c r="X334" s="1"/>
      <c r="Y334" s="1"/>
      <c r="Z334" s="1"/>
    </row>
    <row r="335" spans="1:26" ht="14.25" customHeight="1">
      <c r="A335" s="1"/>
      <c r="B335" s="1"/>
      <c r="C335" s="115">
        <v>55001</v>
      </c>
      <c r="D335" s="125">
        <v>313</v>
      </c>
      <c r="E335" s="209">
        <f t="shared" si="1"/>
        <v>0</v>
      </c>
      <c r="F335" s="182"/>
      <c r="G335" s="209">
        <f t="shared" si="2"/>
        <v>0</v>
      </c>
      <c r="H335" s="182"/>
      <c r="I335" s="209">
        <f t="shared" si="3"/>
        <v>0</v>
      </c>
      <c r="J335" s="182"/>
      <c r="K335" s="209">
        <f t="shared" si="4"/>
        <v>0</v>
      </c>
      <c r="L335" s="182"/>
      <c r="M335" s="181">
        <f t="shared" si="5"/>
        <v>0</v>
      </c>
      <c r="N335" s="182"/>
      <c r="O335" s="181">
        <f t="shared" si="6"/>
        <v>0</v>
      </c>
      <c r="P335" s="182"/>
      <c r="Q335" s="209">
        <f t="shared" si="0"/>
        <v>0</v>
      </c>
      <c r="R335" s="182"/>
      <c r="S335" s="1"/>
      <c r="T335" s="1"/>
      <c r="U335" s="1"/>
      <c r="V335" s="1"/>
      <c r="W335" s="1"/>
      <c r="X335" s="1"/>
      <c r="Y335" s="1"/>
      <c r="Z335" s="1"/>
    </row>
    <row r="336" spans="1:26" ht="14.25" customHeight="1">
      <c r="A336" s="1"/>
      <c r="B336" s="1"/>
      <c r="C336" s="115">
        <v>55032</v>
      </c>
      <c r="D336" s="125">
        <v>314</v>
      </c>
      <c r="E336" s="209">
        <f t="shared" si="1"/>
        <v>0</v>
      </c>
      <c r="F336" s="182"/>
      <c r="G336" s="209">
        <f t="shared" si="2"/>
        <v>0</v>
      </c>
      <c r="H336" s="182"/>
      <c r="I336" s="209">
        <f t="shared" si="3"/>
        <v>0</v>
      </c>
      <c r="J336" s="182"/>
      <c r="K336" s="209">
        <f t="shared" si="4"/>
        <v>0</v>
      </c>
      <c r="L336" s="182"/>
      <c r="M336" s="181">
        <f t="shared" si="5"/>
        <v>0</v>
      </c>
      <c r="N336" s="182"/>
      <c r="O336" s="181">
        <f t="shared" si="6"/>
        <v>0</v>
      </c>
      <c r="P336" s="182"/>
      <c r="Q336" s="209">
        <f t="shared" si="0"/>
        <v>0</v>
      </c>
      <c r="R336" s="182"/>
      <c r="S336" s="1"/>
      <c r="T336" s="1"/>
      <c r="U336" s="1"/>
      <c r="V336" s="1"/>
      <c r="W336" s="1"/>
      <c r="X336" s="1"/>
      <c r="Y336" s="1"/>
      <c r="Z336" s="1"/>
    </row>
    <row r="337" spans="1:26" ht="14.25" customHeight="1">
      <c r="A337" s="1"/>
      <c r="B337" s="1"/>
      <c r="C337" s="115">
        <v>55062</v>
      </c>
      <c r="D337" s="125">
        <v>315</v>
      </c>
      <c r="E337" s="209">
        <f t="shared" si="1"/>
        <v>0</v>
      </c>
      <c r="F337" s="182"/>
      <c r="G337" s="209">
        <f t="shared" si="2"/>
        <v>0</v>
      </c>
      <c r="H337" s="182"/>
      <c r="I337" s="209">
        <f t="shared" si="3"/>
        <v>0</v>
      </c>
      <c r="J337" s="182"/>
      <c r="K337" s="209">
        <f t="shared" si="4"/>
        <v>0</v>
      </c>
      <c r="L337" s="182"/>
      <c r="M337" s="181">
        <f t="shared" si="5"/>
        <v>0</v>
      </c>
      <c r="N337" s="182"/>
      <c r="O337" s="181">
        <f t="shared" si="6"/>
        <v>0</v>
      </c>
      <c r="P337" s="182"/>
      <c r="Q337" s="209">
        <f t="shared" si="0"/>
        <v>0</v>
      </c>
      <c r="R337" s="182"/>
      <c r="S337" s="1"/>
      <c r="T337" s="1"/>
      <c r="U337" s="1"/>
      <c r="V337" s="1"/>
      <c r="W337" s="1"/>
      <c r="X337" s="1"/>
      <c r="Y337" s="1"/>
      <c r="Z337" s="1"/>
    </row>
    <row r="338" spans="1:26" ht="14.25" customHeight="1">
      <c r="A338" s="1"/>
      <c r="B338" s="1"/>
      <c r="C338" s="115">
        <v>55093</v>
      </c>
      <c r="D338" s="125">
        <v>316</v>
      </c>
      <c r="E338" s="209">
        <f t="shared" si="1"/>
        <v>0</v>
      </c>
      <c r="F338" s="182"/>
      <c r="G338" s="209">
        <f t="shared" si="2"/>
        <v>0</v>
      </c>
      <c r="H338" s="182"/>
      <c r="I338" s="209">
        <f t="shared" si="3"/>
        <v>0</v>
      </c>
      <c r="J338" s="182"/>
      <c r="K338" s="209">
        <f t="shared" si="4"/>
        <v>0</v>
      </c>
      <c r="L338" s="182"/>
      <c r="M338" s="181">
        <f t="shared" si="5"/>
        <v>0</v>
      </c>
      <c r="N338" s="182"/>
      <c r="O338" s="181">
        <f t="shared" si="6"/>
        <v>0</v>
      </c>
      <c r="P338" s="182"/>
      <c r="Q338" s="209">
        <f t="shared" si="0"/>
        <v>0</v>
      </c>
      <c r="R338" s="182"/>
      <c r="S338" s="1"/>
      <c r="T338" s="1"/>
      <c r="U338" s="1"/>
      <c r="V338" s="1"/>
      <c r="W338" s="1"/>
      <c r="X338" s="1"/>
      <c r="Y338" s="1"/>
      <c r="Z338" s="1"/>
    </row>
    <row r="339" spans="1:26" ht="14.25" customHeight="1">
      <c r="A339" s="1"/>
      <c r="B339" s="1"/>
      <c r="C339" s="115">
        <v>55123</v>
      </c>
      <c r="D339" s="125">
        <v>317</v>
      </c>
      <c r="E339" s="209">
        <f t="shared" si="1"/>
        <v>0</v>
      </c>
      <c r="F339" s="182"/>
      <c r="G339" s="209">
        <f t="shared" si="2"/>
        <v>0</v>
      </c>
      <c r="H339" s="182"/>
      <c r="I339" s="209">
        <f t="shared" si="3"/>
        <v>0</v>
      </c>
      <c r="J339" s="182"/>
      <c r="K339" s="209">
        <f t="shared" si="4"/>
        <v>0</v>
      </c>
      <c r="L339" s="182"/>
      <c r="M339" s="181">
        <f t="shared" si="5"/>
        <v>0</v>
      </c>
      <c r="N339" s="182"/>
      <c r="O339" s="181">
        <f t="shared" si="6"/>
        <v>0</v>
      </c>
      <c r="P339" s="182"/>
      <c r="Q339" s="209">
        <f t="shared" si="0"/>
        <v>0</v>
      </c>
      <c r="R339" s="182"/>
      <c r="S339" s="1"/>
      <c r="T339" s="1"/>
      <c r="U339" s="1"/>
      <c r="V339" s="1"/>
      <c r="W339" s="1"/>
      <c r="X339" s="1"/>
      <c r="Y339" s="1"/>
      <c r="Z339" s="1"/>
    </row>
    <row r="340" spans="1:26" ht="14.25" customHeight="1">
      <c r="A340" s="1"/>
      <c r="B340" s="1"/>
      <c r="C340" s="115">
        <v>55154</v>
      </c>
      <c r="D340" s="125">
        <v>318</v>
      </c>
      <c r="E340" s="209">
        <f t="shared" si="1"/>
        <v>0</v>
      </c>
      <c r="F340" s="182"/>
      <c r="G340" s="209">
        <f t="shared" si="2"/>
        <v>0</v>
      </c>
      <c r="H340" s="182"/>
      <c r="I340" s="209">
        <f t="shared" si="3"/>
        <v>0</v>
      </c>
      <c r="J340" s="182"/>
      <c r="K340" s="209">
        <f t="shared" si="4"/>
        <v>0</v>
      </c>
      <c r="L340" s="182"/>
      <c r="M340" s="181">
        <f t="shared" si="5"/>
        <v>0</v>
      </c>
      <c r="N340" s="182"/>
      <c r="O340" s="181">
        <f t="shared" si="6"/>
        <v>0</v>
      </c>
      <c r="P340" s="182"/>
      <c r="Q340" s="209">
        <f t="shared" si="0"/>
        <v>0</v>
      </c>
      <c r="R340" s="182"/>
      <c r="S340" s="1"/>
      <c r="T340" s="1"/>
      <c r="U340" s="1"/>
      <c r="V340" s="1"/>
      <c r="W340" s="1"/>
      <c r="X340" s="1"/>
      <c r="Y340" s="1"/>
      <c r="Z340" s="1"/>
    </row>
    <row r="341" spans="1:26" ht="14.25" customHeight="1">
      <c r="A341" s="1"/>
      <c r="B341" s="1"/>
      <c r="C341" s="115">
        <v>55185</v>
      </c>
      <c r="D341" s="125">
        <v>319</v>
      </c>
      <c r="E341" s="209">
        <f t="shared" si="1"/>
        <v>0</v>
      </c>
      <c r="F341" s="182"/>
      <c r="G341" s="209">
        <f t="shared" si="2"/>
        <v>0</v>
      </c>
      <c r="H341" s="182"/>
      <c r="I341" s="209">
        <f t="shared" si="3"/>
        <v>0</v>
      </c>
      <c r="J341" s="182"/>
      <c r="K341" s="209">
        <f t="shared" si="4"/>
        <v>0</v>
      </c>
      <c r="L341" s="182"/>
      <c r="M341" s="181">
        <f t="shared" si="5"/>
        <v>0</v>
      </c>
      <c r="N341" s="182"/>
      <c r="O341" s="181">
        <f t="shared" si="6"/>
        <v>0</v>
      </c>
      <c r="P341" s="182"/>
      <c r="Q341" s="209">
        <f t="shared" si="0"/>
        <v>0</v>
      </c>
      <c r="R341" s="182"/>
      <c r="S341" s="1"/>
      <c r="T341" s="1"/>
      <c r="U341" s="1"/>
      <c r="V341" s="1"/>
      <c r="W341" s="1"/>
      <c r="X341" s="1"/>
      <c r="Y341" s="1"/>
      <c r="Z341" s="1"/>
    </row>
    <row r="342" spans="1:26" ht="14.25" customHeight="1">
      <c r="A342" s="1"/>
      <c r="B342" s="1"/>
      <c r="C342" s="115">
        <v>55213</v>
      </c>
      <c r="D342" s="125">
        <v>320</v>
      </c>
      <c r="E342" s="209">
        <f t="shared" si="1"/>
        <v>0</v>
      </c>
      <c r="F342" s="182"/>
      <c r="G342" s="209">
        <f t="shared" si="2"/>
        <v>0</v>
      </c>
      <c r="H342" s="182"/>
      <c r="I342" s="209">
        <f t="shared" si="3"/>
        <v>0</v>
      </c>
      <c r="J342" s="182"/>
      <c r="K342" s="209">
        <f t="shared" si="4"/>
        <v>0</v>
      </c>
      <c r="L342" s="182"/>
      <c r="M342" s="181">
        <f t="shared" si="5"/>
        <v>0</v>
      </c>
      <c r="N342" s="182"/>
      <c r="O342" s="181">
        <f t="shared" si="6"/>
        <v>0</v>
      </c>
      <c r="P342" s="182"/>
      <c r="Q342" s="209">
        <f t="shared" si="0"/>
        <v>0</v>
      </c>
      <c r="R342" s="182"/>
      <c r="S342" s="1"/>
      <c r="T342" s="1"/>
      <c r="U342" s="1"/>
      <c r="V342" s="1"/>
      <c r="W342" s="1"/>
      <c r="X342" s="1"/>
      <c r="Y342" s="1"/>
      <c r="Z342" s="1"/>
    </row>
    <row r="343" spans="1:26" ht="14.25" customHeight="1">
      <c r="A343" s="1"/>
      <c r="B343" s="1"/>
      <c r="C343" s="115">
        <v>55244</v>
      </c>
      <c r="D343" s="125">
        <v>321</v>
      </c>
      <c r="E343" s="209">
        <f t="shared" si="1"/>
        <v>0</v>
      </c>
      <c r="F343" s="182"/>
      <c r="G343" s="209">
        <f t="shared" si="2"/>
        <v>0</v>
      </c>
      <c r="H343" s="182"/>
      <c r="I343" s="209">
        <f t="shared" si="3"/>
        <v>0</v>
      </c>
      <c r="J343" s="182"/>
      <c r="K343" s="209">
        <f t="shared" si="4"/>
        <v>0</v>
      </c>
      <c r="L343" s="182"/>
      <c r="M343" s="181">
        <f t="shared" si="5"/>
        <v>0</v>
      </c>
      <c r="N343" s="182"/>
      <c r="O343" s="181">
        <f t="shared" si="6"/>
        <v>0</v>
      </c>
      <c r="P343" s="182"/>
      <c r="Q343" s="209">
        <f t="shared" si="0"/>
        <v>0</v>
      </c>
      <c r="R343" s="182"/>
      <c r="S343" s="1"/>
      <c r="T343" s="1"/>
      <c r="U343" s="1"/>
      <c r="V343" s="1"/>
      <c r="W343" s="1"/>
      <c r="X343" s="1"/>
      <c r="Y343" s="1"/>
      <c r="Z343" s="1"/>
    </row>
    <row r="344" spans="1:26" ht="14.25" customHeight="1">
      <c r="A344" s="1"/>
      <c r="B344" s="1"/>
      <c r="C344" s="115">
        <v>55274</v>
      </c>
      <c r="D344" s="125">
        <v>322</v>
      </c>
      <c r="E344" s="209">
        <f t="shared" si="1"/>
        <v>0</v>
      </c>
      <c r="F344" s="182"/>
      <c r="G344" s="209">
        <f t="shared" si="2"/>
        <v>0</v>
      </c>
      <c r="H344" s="182"/>
      <c r="I344" s="209">
        <f t="shared" si="3"/>
        <v>0</v>
      </c>
      <c r="J344" s="182"/>
      <c r="K344" s="209">
        <f t="shared" si="4"/>
        <v>0</v>
      </c>
      <c r="L344" s="182"/>
      <c r="M344" s="181">
        <f t="shared" si="5"/>
        <v>0</v>
      </c>
      <c r="N344" s="182"/>
      <c r="O344" s="181">
        <f t="shared" si="6"/>
        <v>0</v>
      </c>
      <c r="P344" s="182"/>
      <c r="Q344" s="209">
        <f t="shared" si="0"/>
        <v>0</v>
      </c>
      <c r="R344" s="182"/>
      <c r="S344" s="1"/>
      <c r="T344" s="1"/>
      <c r="U344" s="1"/>
      <c r="V344" s="1"/>
      <c r="W344" s="1"/>
      <c r="X344" s="1"/>
      <c r="Y344" s="1"/>
      <c r="Z344" s="1"/>
    </row>
    <row r="345" spans="1:26" ht="14.25" customHeight="1">
      <c r="A345" s="1"/>
      <c r="B345" s="1"/>
      <c r="C345" s="115">
        <v>55305</v>
      </c>
      <c r="D345" s="125">
        <v>323</v>
      </c>
      <c r="E345" s="209">
        <f t="shared" si="1"/>
        <v>0</v>
      </c>
      <c r="F345" s="182"/>
      <c r="G345" s="209">
        <f t="shared" si="2"/>
        <v>0</v>
      </c>
      <c r="H345" s="182"/>
      <c r="I345" s="209">
        <f t="shared" si="3"/>
        <v>0</v>
      </c>
      <c r="J345" s="182"/>
      <c r="K345" s="209">
        <f t="shared" si="4"/>
        <v>0</v>
      </c>
      <c r="L345" s="182"/>
      <c r="M345" s="181">
        <f t="shared" si="5"/>
        <v>0</v>
      </c>
      <c r="N345" s="182"/>
      <c r="O345" s="181">
        <f t="shared" si="6"/>
        <v>0</v>
      </c>
      <c r="P345" s="182"/>
      <c r="Q345" s="209">
        <f t="shared" si="0"/>
        <v>0</v>
      </c>
      <c r="R345" s="182"/>
      <c r="S345" s="1"/>
      <c r="T345" s="1"/>
      <c r="U345" s="1"/>
      <c r="V345" s="1"/>
      <c r="W345" s="1"/>
      <c r="X345" s="1"/>
      <c r="Y345" s="1"/>
      <c r="Z345" s="1"/>
    </row>
    <row r="346" spans="1:26" ht="14.25" customHeight="1">
      <c r="A346" s="1"/>
      <c r="B346" s="1"/>
      <c r="C346" s="115">
        <v>55335</v>
      </c>
      <c r="D346" s="125">
        <v>324</v>
      </c>
      <c r="E346" s="209">
        <f t="shared" si="1"/>
        <v>0</v>
      </c>
      <c r="F346" s="182"/>
      <c r="G346" s="209">
        <f t="shared" si="2"/>
        <v>0</v>
      </c>
      <c r="H346" s="182"/>
      <c r="I346" s="209">
        <f t="shared" si="3"/>
        <v>0</v>
      </c>
      <c r="J346" s="182"/>
      <c r="K346" s="209">
        <f t="shared" si="4"/>
        <v>0</v>
      </c>
      <c r="L346" s="182"/>
      <c r="M346" s="181">
        <f t="shared" si="5"/>
        <v>0</v>
      </c>
      <c r="N346" s="182"/>
      <c r="O346" s="181">
        <f t="shared" si="6"/>
        <v>0</v>
      </c>
      <c r="P346" s="182"/>
      <c r="Q346" s="209">
        <f t="shared" si="0"/>
        <v>0</v>
      </c>
      <c r="R346" s="182"/>
      <c r="S346" s="1"/>
      <c r="T346" s="1"/>
      <c r="U346" s="1"/>
      <c r="V346" s="1"/>
      <c r="W346" s="1"/>
      <c r="X346" s="1"/>
      <c r="Y346" s="1"/>
      <c r="Z346" s="1"/>
    </row>
    <row r="347" spans="1:26" ht="14.25" customHeight="1">
      <c r="A347" s="1"/>
      <c r="B347" s="1"/>
      <c r="C347" s="115">
        <v>55366</v>
      </c>
      <c r="D347" s="125">
        <v>325</v>
      </c>
      <c r="E347" s="209">
        <f t="shared" si="1"/>
        <v>0</v>
      </c>
      <c r="F347" s="182"/>
      <c r="G347" s="209">
        <f t="shared" si="2"/>
        <v>0</v>
      </c>
      <c r="H347" s="182"/>
      <c r="I347" s="209">
        <f t="shared" si="3"/>
        <v>0</v>
      </c>
      <c r="J347" s="182"/>
      <c r="K347" s="209">
        <f t="shared" si="4"/>
        <v>0</v>
      </c>
      <c r="L347" s="182"/>
      <c r="M347" s="181">
        <f t="shared" si="5"/>
        <v>0</v>
      </c>
      <c r="N347" s="182"/>
      <c r="O347" s="181">
        <f t="shared" si="6"/>
        <v>0</v>
      </c>
      <c r="P347" s="182"/>
      <c r="Q347" s="209">
        <f t="shared" si="0"/>
        <v>0</v>
      </c>
      <c r="R347" s="182"/>
      <c r="S347" s="1"/>
      <c r="T347" s="1"/>
      <c r="U347" s="1"/>
      <c r="V347" s="1"/>
      <c r="W347" s="1"/>
      <c r="X347" s="1"/>
      <c r="Y347" s="1"/>
      <c r="Z347" s="1"/>
    </row>
    <row r="348" spans="1:26" ht="14.25" customHeight="1">
      <c r="A348" s="1"/>
      <c r="B348" s="1"/>
      <c r="C348" s="115">
        <v>55397</v>
      </c>
      <c r="D348" s="125">
        <v>326</v>
      </c>
      <c r="E348" s="209">
        <f t="shared" si="1"/>
        <v>0</v>
      </c>
      <c r="F348" s="182"/>
      <c r="G348" s="209">
        <f t="shared" si="2"/>
        <v>0</v>
      </c>
      <c r="H348" s="182"/>
      <c r="I348" s="209">
        <f t="shared" si="3"/>
        <v>0</v>
      </c>
      <c r="J348" s="182"/>
      <c r="K348" s="209">
        <f t="shared" si="4"/>
        <v>0</v>
      </c>
      <c r="L348" s="182"/>
      <c r="M348" s="181">
        <f t="shared" si="5"/>
        <v>0</v>
      </c>
      <c r="N348" s="182"/>
      <c r="O348" s="181">
        <f t="shared" si="6"/>
        <v>0</v>
      </c>
      <c r="P348" s="182"/>
      <c r="Q348" s="209">
        <f t="shared" si="0"/>
        <v>0</v>
      </c>
      <c r="R348" s="182"/>
      <c r="S348" s="1"/>
      <c r="T348" s="1"/>
      <c r="U348" s="1"/>
      <c r="V348" s="1"/>
      <c r="W348" s="1"/>
      <c r="X348" s="1"/>
      <c r="Y348" s="1"/>
      <c r="Z348" s="1"/>
    </row>
    <row r="349" spans="1:26" ht="14.25" customHeight="1">
      <c r="A349" s="1"/>
      <c r="B349" s="1"/>
      <c r="C349" s="115">
        <v>55427</v>
      </c>
      <c r="D349" s="125">
        <v>327</v>
      </c>
      <c r="E349" s="209">
        <f t="shared" si="1"/>
        <v>0</v>
      </c>
      <c r="F349" s="182"/>
      <c r="G349" s="209">
        <f t="shared" si="2"/>
        <v>0</v>
      </c>
      <c r="H349" s="182"/>
      <c r="I349" s="209">
        <f t="shared" si="3"/>
        <v>0</v>
      </c>
      <c r="J349" s="182"/>
      <c r="K349" s="209">
        <f t="shared" si="4"/>
        <v>0</v>
      </c>
      <c r="L349" s="182"/>
      <c r="M349" s="181">
        <f t="shared" si="5"/>
        <v>0</v>
      </c>
      <c r="N349" s="182"/>
      <c r="O349" s="181">
        <f t="shared" si="6"/>
        <v>0</v>
      </c>
      <c r="P349" s="182"/>
      <c r="Q349" s="209">
        <f t="shared" si="0"/>
        <v>0</v>
      </c>
      <c r="R349" s="182"/>
      <c r="S349" s="1"/>
      <c r="T349" s="1"/>
      <c r="U349" s="1"/>
      <c r="V349" s="1"/>
      <c r="W349" s="1"/>
      <c r="X349" s="1"/>
      <c r="Y349" s="1"/>
      <c r="Z349" s="1"/>
    </row>
    <row r="350" spans="1:26" ht="14.25" customHeight="1">
      <c r="A350" s="1"/>
      <c r="B350" s="1"/>
      <c r="C350" s="115">
        <v>55458</v>
      </c>
      <c r="D350" s="125">
        <v>328</v>
      </c>
      <c r="E350" s="209">
        <f t="shared" si="1"/>
        <v>0</v>
      </c>
      <c r="F350" s="182"/>
      <c r="G350" s="209">
        <f t="shared" si="2"/>
        <v>0</v>
      </c>
      <c r="H350" s="182"/>
      <c r="I350" s="209">
        <f t="shared" si="3"/>
        <v>0</v>
      </c>
      <c r="J350" s="182"/>
      <c r="K350" s="209">
        <f t="shared" si="4"/>
        <v>0</v>
      </c>
      <c r="L350" s="182"/>
      <c r="M350" s="181">
        <f t="shared" si="5"/>
        <v>0</v>
      </c>
      <c r="N350" s="182"/>
      <c r="O350" s="181">
        <f t="shared" si="6"/>
        <v>0</v>
      </c>
      <c r="P350" s="182"/>
      <c r="Q350" s="209">
        <f t="shared" si="0"/>
        <v>0</v>
      </c>
      <c r="R350" s="182"/>
      <c r="S350" s="1"/>
      <c r="T350" s="1"/>
      <c r="U350" s="1"/>
      <c r="V350" s="1"/>
      <c r="W350" s="1"/>
      <c r="X350" s="1"/>
      <c r="Y350" s="1"/>
      <c r="Z350" s="1"/>
    </row>
    <row r="351" spans="1:26" ht="14.25" customHeight="1">
      <c r="A351" s="1"/>
      <c r="B351" s="1"/>
      <c r="C351" s="115">
        <v>55488</v>
      </c>
      <c r="D351" s="125">
        <v>329</v>
      </c>
      <c r="E351" s="209">
        <f t="shared" si="1"/>
        <v>0</v>
      </c>
      <c r="F351" s="182"/>
      <c r="G351" s="209">
        <f t="shared" si="2"/>
        <v>0</v>
      </c>
      <c r="H351" s="182"/>
      <c r="I351" s="209">
        <f t="shared" si="3"/>
        <v>0</v>
      </c>
      <c r="J351" s="182"/>
      <c r="K351" s="209">
        <f t="shared" si="4"/>
        <v>0</v>
      </c>
      <c r="L351" s="182"/>
      <c r="M351" s="181">
        <f t="shared" si="5"/>
        <v>0</v>
      </c>
      <c r="N351" s="182"/>
      <c r="O351" s="181">
        <f t="shared" si="6"/>
        <v>0</v>
      </c>
      <c r="P351" s="182"/>
      <c r="Q351" s="209">
        <f t="shared" si="0"/>
        <v>0</v>
      </c>
      <c r="R351" s="182"/>
      <c r="S351" s="1"/>
      <c r="T351" s="1"/>
      <c r="U351" s="1"/>
      <c r="V351" s="1"/>
      <c r="W351" s="1"/>
      <c r="X351" s="1"/>
      <c r="Y351" s="1"/>
      <c r="Z351" s="1"/>
    </row>
    <row r="352" spans="1:26" ht="14.25" customHeight="1">
      <c r="A352" s="1"/>
      <c r="B352" s="1"/>
      <c r="C352" s="115">
        <v>55519</v>
      </c>
      <c r="D352" s="125">
        <v>330</v>
      </c>
      <c r="E352" s="209">
        <f t="shared" si="1"/>
        <v>0</v>
      </c>
      <c r="F352" s="182"/>
      <c r="G352" s="209">
        <f t="shared" si="2"/>
        <v>0</v>
      </c>
      <c r="H352" s="182"/>
      <c r="I352" s="209">
        <f t="shared" si="3"/>
        <v>0</v>
      </c>
      <c r="J352" s="182"/>
      <c r="K352" s="209">
        <f t="shared" si="4"/>
        <v>0</v>
      </c>
      <c r="L352" s="182"/>
      <c r="M352" s="181">
        <f t="shared" si="5"/>
        <v>0</v>
      </c>
      <c r="N352" s="182"/>
      <c r="O352" s="181">
        <f t="shared" si="6"/>
        <v>0</v>
      </c>
      <c r="P352" s="182"/>
      <c r="Q352" s="209">
        <f t="shared" si="0"/>
        <v>0</v>
      </c>
      <c r="R352" s="182"/>
      <c r="S352" s="1"/>
      <c r="T352" s="1"/>
      <c r="U352" s="1"/>
      <c r="V352" s="1"/>
      <c r="W352" s="1"/>
      <c r="X352" s="1"/>
      <c r="Y352" s="1"/>
      <c r="Z352" s="1"/>
    </row>
    <row r="353" spans="1:26" ht="14.25" customHeight="1">
      <c r="A353" s="1"/>
      <c r="B353" s="1"/>
      <c r="C353" s="115">
        <v>55550</v>
      </c>
      <c r="D353" s="125">
        <v>331</v>
      </c>
      <c r="E353" s="209">
        <f t="shared" si="1"/>
        <v>0</v>
      </c>
      <c r="F353" s="182"/>
      <c r="G353" s="209">
        <f t="shared" si="2"/>
        <v>0</v>
      </c>
      <c r="H353" s="182"/>
      <c r="I353" s="209">
        <f t="shared" si="3"/>
        <v>0</v>
      </c>
      <c r="J353" s="182"/>
      <c r="K353" s="209">
        <f t="shared" si="4"/>
        <v>0</v>
      </c>
      <c r="L353" s="182"/>
      <c r="M353" s="181">
        <f t="shared" si="5"/>
        <v>0</v>
      </c>
      <c r="N353" s="182"/>
      <c r="O353" s="181">
        <f t="shared" si="6"/>
        <v>0</v>
      </c>
      <c r="P353" s="182"/>
      <c r="Q353" s="209">
        <f t="shared" si="0"/>
        <v>0</v>
      </c>
      <c r="R353" s="182"/>
      <c r="S353" s="1"/>
      <c r="T353" s="1"/>
      <c r="U353" s="1"/>
      <c r="V353" s="1"/>
      <c r="W353" s="1"/>
      <c r="X353" s="1"/>
      <c r="Y353" s="1"/>
      <c r="Z353" s="1"/>
    </row>
    <row r="354" spans="1:26" ht="14.25" customHeight="1">
      <c r="A354" s="1"/>
      <c r="B354" s="1"/>
      <c r="C354" s="115">
        <v>55579</v>
      </c>
      <c r="D354" s="125">
        <v>332</v>
      </c>
      <c r="E354" s="209">
        <f t="shared" si="1"/>
        <v>0</v>
      </c>
      <c r="F354" s="182"/>
      <c r="G354" s="209">
        <f t="shared" si="2"/>
        <v>0</v>
      </c>
      <c r="H354" s="182"/>
      <c r="I354" s="209">
        <f t="shared" si="3"/>
        <v>0</v>
      </c>
      <c r="J354" s="182"/>
      <c r="K354" s="209">
        <f t="shared" si="4"/>
        <v>0</v>
      </c>
      <c r="L354" s="182"/>
      <c r="M354" s="181">
        <f t="shared" si="5"/>
        <v>0</v>
      </c>
      <c r="N354" s="182"/>
      <c r="O354" s="181">
        <f t="shared" si="6"/>
        <v>0</v>
      </c>
      <c r="P354" s="182"/>
      <c r="Q354" s="209">
        <f t="shared" si="0"/>
        <v>0</v>
      </c>
      <c r="R354" s="182"/>
      <c r="S354" s="1"/>
      <c r="T354" s="1"/>
      <c r="U354" s="1"/>
      <c r="V354" s="1"/>
      <c r="W354" s="1"/>
      <c r="X354" s="1"/>
      <c r="Y354" s="1"/>
      <c r="Z354" s="1"/>
    </row>
    <row r="355" spans="1:26" ht="14.25" customHeight="1">
      <c r="A355" s="1"/>
      <c r="B355" s="1"/>
      <c r="C355" s="115">
        <v>55610</v>
      </c>
      <c r="D355" s="125">
        <v>333</v>
      </c>
      <c r="E355" s="209">
        <f t="shared" si="1"/>
        <v>0</v>
      </c>
      <c r="F355" s="182"/>
      <c r="G355" s="209">
        <f t="shared" si="2"/>
        <v>0</v>
      </c>
      <c r="H355" s="182"/>
      <c r="I355" s="209">
        <f t="shared" si="3"/>
        <v>0</v>
      </c>
      <c r="J355" s="182"/>
      <c r="K355" s="209">
        <f t="shared" si="4"/>
        <v>0</v>
      </c>
      <c r="L355" s="182"/>
      <c r="M355" s="181">
        <f t="shared" si="5"/>
        <v>0</v>
      </c>
      <c r="N355" s="182"/>
      <c r="O355" s="181">
        <f t="shared" si="6"/>
        <v>0</v>
      </c>
      <c r="P355" s="182"/>
      <c r="Q355" s="209">
        <f t="shared" si="0"/>
        <v>0</v>
      </c>
      <c r="R355" s="182"/>
      <c r="S355" s="1"/>
      <c r="T355" s="1"/>
      <c r="U355" s="1"/>
      <c r="V355" s="1"/>
      <c r="W355" s="1"/>
      <c r="X355" s="1"/>
      <c r="Y355" s="1"/>
      <c r="Z355" s="1"/>
    </row>
    <row r="356" spans="1:26" ht="14.25" customHeight="1">
      <c r="A356" s="1"/>
      <c r="B356" s="1"/>
      <c r="C356" s="115">
        <v>55640</v>
      </c>
      <c r="D356" s="125">
        <v>334</v>
      </c>
      <c r="E356" s="209">
        <f t="shared" si="1"/>
        <v>0</v>
      </c>
      <c r="F356" s="182"/>
      <c r="G356" s="209">
        <f t="shared" si="2"/>
        <v>0</v>
      </c>
      <c r="H356" s="182"/>
      <c r="I356" s="209">
        <f t="shared" si="3"/>
        <v>0</v>
      </c>
      <c r="J356" s="182"/>
      <c r="K356" s="209">
        <f t="shared" si="4"/>
        <v>0</v>
      </c>
      <c r="L356" s="182"/>
      <c r="M356" s="181">
        <f t="shared" si="5"/>
        <v>0</v>
      </c>
      <c r="N356" s="182"/>
      <c r="O356" s="181">
        <f t="shared" si="6"/>
        <v>0</v>
      </c>
      <c r="P356" s="182"/>
      <c r="Q356" s="209">
        <f t="shared" si="0"/>
        <v>0</v>
      </c>
      <c r="R356" s="182"/>
      <c r="S356" s="1"/>
      <c r="T356" s="1"/>
      <c r="U356" s="1"/>
      <c r="V356" s="1"/>
      <c r="W356" s="1"/>
      <c r="X356" s="1"/>
      <c r="Y356" s="1"/>
      <c r="Z356" s="1"/>
    </row>
    <row r="357" spans="1:26" ht="14.25" customHeight="1">
      <c r="A357" s="1"/>
      <c r="B357" s="1"/>
      <c r="C357" s="115">
        <v>55671</v>
      </c>
      <c r="D357" s="125">
        <v>335</v>
      </c>
      <c r="E357" s="209">
        <f t="shared" si="1"/>
        <v>0</v>
      </c>
      <c r="F357" s="182"/>
      <c r="G357" s="209">
        <f t="shared" si="2"/>
        <v>0</v>
      </c>
      <c r="H357" s="182"/>
      <c r="I357" s="209">
        <f t="shared" si="3"/>
        <v>0</v>
      </c>
      <c r="J357" s="182"/>
      <c r="K357" s="209">
        <f t="shared" si="4"/>
        <v>0</v>
      </c>
      <c r="L357" s="182"/>
      <c r="M357" s="181">
        <f t="shared" si="5"/>
        <v>0</v>
      </c>
      <c r="N357" s="182"/>
      <c r="O357" s="181">
        <f t="shared" si="6"/>
        <v>0</v>
      </c>
      <c r="P357" s="182"/>
      <c r="Q357" s="209">
        <f t="shared" si="0"/>
        <v>0</v>
      </c>
      <c r="R357" s="182"/>
      <c r="S357" s="1"/>
      <c r="T357" s="1"/>
      <c r="U357" s="1"/>
      <c r="V357" s="1"/>
      <c r="W357" s="1"/>
      <c r="X357" s="1"/>
      <c r="Y357" s="1"/>
      <c r="Z357" s="1"/>
    </row>
    <row r="358" spans="1:26" ht="14.25" customHeight="1">
      <c r="A358" s="1"/>
      <c r="B358" s="1"/>
      <c r="C358" s="115">
        <v>55701</v>
      </c>
      <c r="D358" s="125">
        <v>336</v>
      </c>
      <c r="E358" s="209">
        <f t="shared" si="1"/>
        <v>0</v>
      </c>
      <c r="F358" s="182"/>
      <c r="G358" s="209">
        <f t="shared" si="2"/>
        <v>0</v>
      </c>
      <c r="H358" s="182"/>
      <c r="I358" s="209">
        <f t="shared" si="3"/>
        <v>0</v>
      </c>
      <c r="J358" s="182"/>
      <c r="K358" s="209">
        <f t="shared" si="4"/>
        <v>0</v>
      </c>
      <c r="L358" s="182"/>
      <c r="M358" s="181">
        <f t="shared" si="5"/>
        <v>0</v>
      </c>
      <c r="N358" s="182"/>
      <c r="O358" s="181">
        <f t="shared" si="6"/>
        <v>0</v>
      </c>
      <c r="P358" s="182"/>
      <c r="Q358" s="209">
        <f t="shared" si="0"/>
        <v>0</v>
      </c>
      <c r="R358" s="182"/>
      <c r="S358" s="1"/>
      <c r="T358" s="1"/>
      <c r="U358" s="1"/>
      <c r="V358" s="1"/>
      <c r="W358" s="1"/>
      <c r="X358" s="1"/>
      <c r="Y358" s="1"/>
      <c r="Z358" s="1"/>
    </row>
    <row r="359" spans="1:26" ht="14.25" customHeight="1">
      <c r="A359" s="1"/>
      <c r="B359" s="1"/>
      <c r="C359" s="115">
        <v>55732</v>
      </c>
      <c r="D359" s="125">
        <v>337</v>
      </c>
      <c r="E359" s="209">
        <f t="shared" si="1"/>
        <v>0</v>
      </c>
      <c r="F359" s="182"/>
      <c r="G359" s="209">
        <f t="shared" si="2"/>
        <v>0</v>
      </c>
      <c r="H359" s="182"/>
      <c r="I359" s="209">
        <f t="shared" si="3"/>
        <v>0</v>
      </c>
      <c r="J359" s="182"/>
      <c r="K359" s="209">
        <f t="shared" si="4"/>
        <v>0</v>
      </c>
      <c r="L359" s="182"/>
      <c r="M359" s="181">
        <f t="shared" si="5"/>
        <v>0</v>
      </c>
      <c r="N359" s="182"/>
      <c r="O359" s="181">
        <f t="shared" si="6"/>
        <v>0</v>
      </c>
      <c r="P359" s="182"/>
      <c r="Q359" s="209">
        <f t="shared" si="0"/>
        <v>0</v>
      </c>
      <c r="R359" s="182"/>
      <c r="S359" s="1"/>
      <c r="T359" s="1"/>
      <c r="U359" s="1"/>
      <c r="V359" s="1"/>
      <c r="W359" s="1"/>
      <c r="X359" s="1"/>
      <c r="Y359" s="1"/>
      <c r="Z359" s="1"/>
    </row>
    <row r="360" spans="1:26" ht="14.25" customHeight="1">
      <c r="A360" s="1"/>
      <c r="B360" s="1"/>
      <c r="C360" s="115">
        <v>55763</v>
      </c>
      <c r="D360" s="125">
        <v>338</v>
      </c>
      <c r="E360" s="209">
        <f t="shared" si="1"/>
        <v>0</v>
      </c>
      <c r="F360" s="182"/>
      <c r="G360" s="209">
        <f t="shared" si="2"/>
        <v>0</v>
      </c>
      <c r="H360" s="182"/>
      <c r="I360" s="209">
        <f t="shared" si="3"/>
        <v>0</v>
      </c>
      <c r="J360" s="182"/>
      <c r="K360" s="209">
        <f t="shared" si="4"/>
        <v>0</v>
      </c>
      <c r="L360" s="182"/>
      <c r="M360" s="181">
        <f t="shared" si="5"/>
        <v>0</v>
      </c>
      <c r="N360" s="182"/>
      <c r="O360" s="181">
        <f t="shared" si="6"/>
        <v>0</v>
      </c>
      <c r="P360" s="182"/>
      <c r="Q360" s="209">
        <f t="shared" si="0"/>
        <v>0</v>
      </c>
      <c r="R360" s="182"/>
      <c r="S360" s="1"/>
      <c r="T360" s="1"/>
      <c r="U360" s="1"/>
      <c r="V360" s="1"/>
      <c r="W360" s="1"/>
      <c r="X360" s="1"/>
      <c r="Y360" s="1"/>
      <c r="Z360" s="1"/>
    </row>
    <row r="361" spans="1:26" ht="14.25" customHeight="1">
      <c r="A361" s="1"/>
      <c r="B361" s="1"/>
      <c r="C361" s="115">
        <v>55793</v>
      </c>
      <c r="D361" s="125">
        <v>339</v>
      </c>
      <c r="E361" s="209">
        <f t="shared" si="1"/>
        <v>0</v>
      </c>
      <c r="F361" s="182"/>
      <c r="G361" s="209">
        <f t="shared" si="2"/>
        <v>0</v>
      </c>
      <c r="H361" s="182"/>
      <c r="I361" s="209">
        <f t="shared" si="3"/>
        <v>0</v>
      </c>
      <c r="J361" s="182"/>
      <c r="K361" s="209">
        <f t="shared" si="4"/>
        <v>0</v>
      </c>
      <c r="L361" s="182"/>
      <c r="M361" s="181">
        <f t="shared" si="5"/>
        <v>0</v>
      </c>
      <c r="N361" s="182"/>
      <c r="O361" s="181">
        <f t="shared" si="6"/>
        <v>0</v>
      </c>
      <c r="P361" s="182"/>
      <c r="Q361" s="209">
        <f t="shared" si="0"/>
        <v>0</v>
      </c>
      <c r="R361" s="182"/>
      <c r="S361" s="1"/>
      <c r="T361" s="1"/>
      <c r="U361" s="1"/>
      <c r="V361" s="1"/>
      <c r="W361" s="1"/>
      <c r="X361" s="1"/>
      <c r="Y361" s="1"/>
      <c r="Z361" s="1"/>
    </row>
    <row r="362" spans="1:26" ht="14.25" customHeight="1">
      <c r="A362" s="1"/>
      <c r="B362" s="1"/>
      <c r="C362" s="115">
        <v>55824</v>
      </c>
      <c r="D362" s="125">
        <v>340</v>
      </c>
      <c r="E362" s="209">
        <f t="shared" si="1"/>
        <v>0</v>
      </c>
      <c r="F362" s="182"/>
      <c r="G362" s="209">
        <f t="shared" si="2"/>
        <v>0</v>
      </c>
      <c r="H362" s="182"/>
      <c r="I362" s="209">
        <f t="shared" si="3"/>
        <v>0</v>
      </c>
      <c r="J362" s="182"/>
      <c r="K362" s="209">
        <f t="shared" si="4"/>
        <v>0</v>
      </c>
      <c r="L362" s="182"/>
      <c r="M362" s="181">
        <f t="shared" si="5"/>
        <v>0</v>
      </c>
      <c r="N362" s="182"/>
      <c r="O362" s="181">
        <f t="shared" si="6"/>
        <v>0</v>
      </c>
      <c r="P362" s="182"/>
      <c r="Q362" s="209">
        <f t="shared" si="0"/>
        <v>0</v>
      </c>
      <c r="R362" s="182"/>
      <c r="S362" s="1"/>
      <c r="T362" s="1"/>
      <c r="U362" s="1"/>
      <c r="V362" s="1"/>
      <c r="W362" s="1"/>
      <c r="X362" s="1"/>
      <c r="Y362" s="1"/>
      <c r="Z362" s="1"/>
    </row>
    <row r="363" spans="1:26" ht="14.25" customHeight="1">
      <c r="A363" s="1"/>
      <c r="B363" s="1"/>
      <c r="C363" s="115">
        <v>55854</v>
      </c>
      <c r="D363" s="125">
        <v>341</v>
      </c>
      <c r="E363" s="209">
        <f t="shared" si="1"/>
        <v>0</v>
      </c>
      <c r="F363" s="182"/>
      <c r="G363" s="209">
        <f t="shared" si="2"/>
        <v>0</v>
      </c>
      <c r="H363" s="182"/>
      <c r="I363" s="209">
        <f t="shared" si="3"/>
        <v>0</v>
      </c>
      <c r="J363" s="182"/>
      <c r="K363" s="209">
        <f t="shared" si="4"/>
        <v>0</v>
      </c>
      <c r="L363" s="182"/>
      <c r="M363" s="181">
        <f t="shared" si="5"/>
        <v>0</v>
      </c>
      <c r="N363" s="182"/>
      <c r="O363" s="181">
        <f t="shared" si="6"/>
        <v>0</v>
      </c>
      <c r="P363" s="182"/>
      <c r="Q363" s="209">
        <f t="shared" si="0"/>
        <v>0</v>
      </c>
      <c r="R363" s="182"/>
      <c r="S363" s="1"/>
      <c r="T363" s="1"/>
      <c r="U363" s="1"/>
      <c r="V363" s="1"/>
      <c r="W363" s="1"/>
      <c r="X363" s="1"/>
      <c r="Y363" s="1"/>
      <c r="Z363" s="1"/>
    </row>
    <row r="364" spans="1:26" ht="14.25" customHeight="1">
      <c r="A364" s="1"/>
      <c r="B364" s="1"/>
      <c r="C364" s="115">
        <v>55885</v>
      </c>
      <c r="D364" s="125">
        <v>342</v>
      </c>
      <c r="E364" s="209">
        <f t="shared" si="1"/>
        <v>0</v>
      </c>
      <c r="F364" s="182"/>
      <c r="G364" s="209">
        <f t="shared" si="2"/>
        <v>0</v>
      </c>
      <c r="H364" s="182"/>
      <c r="I364" s="209">
        <f t="shared" si="3"/>
        <v>0</v>
      </c>
      <c r="J364" s="182"/>
      <c r="K364" s="209">
        <f t="shared" si="4"/>
        <v>0</v>
      </c>
      <c r="L364" s="182"/>
      <c r="M364" s="181">
        <f t="shared" si="5"/>
        <v>0</v>
      </c>
      <c r="N364" s="182"/>
      <c r="O364" s="181">
        <f t="shared" si="6"/>
        <v>0</v>
      </c>
      <c r="P364" s="182"/>
      <c r="Q364" s="209">
        <f t="shared" si="0"/>
        <v>0</v>
      </c>
      <c r="R364" s="182"/>
      <c r="S364" s="1"/>
      <c r="T364" s="1"/>
      <c r="U364" s="1"/>
      <c r="V364" s="1"/>
      <c r="W364" s="1"/>
      <c r="X364" s="1"/>
      <c r="Y364" s="1"/>
      <c r="Z364" s="1"/>
    </row>
    <row r="365" spans="1:26" ht="14.25" customHeight="1">
      <c r="A365" s="1"/>
      <c r="B365" s="1"/>
      <c r="C365" s="115">
        <v>55916</v>
      </c>
      <c r="D365" s="125">
        <v>343</v>
      </c>
      <c r="E365" s="209">
        <f t="shared" si="1"/>
        <v>0</v>
      </c>
      <c r="F365" s="182"/>
      <c r="G365" s="209">
        <f t="shared" si="2"/>
        <v>0</v>
      </c>
      <c r="H365" s="182"/>
      <c r="I365" s="209">
        <f t="shared" si="3"/>
        <v>0</v>
      </c>
      <c r="J365" s="182"/>
      <c r="K365" s="209">
        <f t="shared" si="4"/>
        <v>0</v>
      </c>
      <c r="L365" s="182"/>
      <c r="M365" s="181">
        <f t="shared" si="5"/>
        <v>0</v>
      </c>
      <c r="N365" s="182"/>
      <c r="O365" s="181">
        <f t="shared" si="6"/>
        <v>0</v>
      </c>
      <c r="P365" s="182"/>
      <c r="Q365" s="209">
        <f t="shared" si="0"/>
        <v>0</v>
      </c>
      <c r="R365" s="182"/>
      <c r="S365" s="1"/>
      <c r="T365" s="1"/>
      <c r="U365" s="1"/>
      <c r="V365" s="1"/>
      <c r="W365" s="1"/>
      <c r="X365" s="1"/>
      <c r="Y365" s="1"/>
      <c r="Z365" s="1"/>
    </row>
    <row r="366" spans="1:26" ht="14.25" customHeight="1">
      <c r="A366" s="1"/>
      <c r="B366" s="1"/>
      <c r="C366" s="115">
        <v>55944</v>
      </c>
      <c r="D366" s="125">
        <v>344</v>
      </c>
      <c r="E366" s="209">
        <f t="shared" si="1"/>
        <v>0</v>
      </c>
      <c r="F366" s="182"/>
      <c r="G366" s="209">
        <f t="shared" si="2"/>
        <v>0</v>
      </c>
      <c r="H366" s="182"/>
      <c r="I366" s="209">
        <f t="shared" si="3"/>
        <v>0</v>
      </c>
      <c r="J366" s="182"/>
      <c r="K366" s="209">
        <f t="shared" si="4"/>
        <v>0</v>
      </c>
      <c r="L366" s="182"/>
      <c r="M366" s="181">
        <f t="shared" si="5"/>
        <v>0</v>
      </c>
      <c r="N366" s="182"/>
      <c r="O366" s="181">
        <f t="shared" si="6"/>
        <v>0</v>
      </c>
      <c r="P366" s="182"/>
      <c r="Q366" s="209">
        <f t="shared" si="0"/>
        <v>0</v>
      </c>
      <c r="R366" s="182"/>
      <c r="S366" s="1"/>
      <c r="T366" s="1"/>
      <c r="U366" s="1"/>
      <c r="V366" s="1"/>
      <c r="W366" s="1"/>
      <c r="X366" s="1"/>
      <c r="Y366" s="1"/>
      <c r="Z366" s="1"/>
    </row>
    <row r="367" spans="1:26" ht="14.25" customHeight="1">
      <c r="A367" s="1"/>
      <c r="B367" s="1"/>
      <c r="C367" s="115">
        <v>55975</v>
      </c>
      <c r="D367" s="125">
        <v>345</v>
      </c>
      <c r="E367" s="209">
        <f t="shared" si="1"/>
        <v>0</v>
      </c>
      <c r="F367" s="182"/>
      <c r="G367" s="209">
        <f t="shared" si="2"/>
        <v>0</v>
      </c>
      <c r="H367" s="182"/>
      <c r="I367" s="209">
        <f t="shared" si="3"/>
        <v>0</v>
      </c>
      <c r="J367" s="182"/>
      <c r="K367" s="209">
        <f t="shared" si="4"/>
        <v>0</v>
      </c>
      <c r="L367" s="182"/>
      <c r="M367" s="181">
        <f t="shared" si="5"/>
        <v>0</v>
      </c>
      <c r="N367" s="182"/>
      <c r="O367" s="181">
        <f t="shared" si="6"/>
        <v>0</v>
      </c>
      <c r="P367" s="182"/>
      <c r="Q367" s="209">
        <f t="shared" si="0"/>
        <v>0</v>
      </c>
      <c r="R367" s="182"/>
      <c r="S367" s="1"/>
      <c r="T367" s="1"/>
      <c r="U367" s="1"/>
      <c r="V367" s="1"/>
      <c r="W367" s="1"/>
      <c r="X367" s="1"/>
      <c r="Y367" s="1"/>
      <c r="Z367" s="1"/>
    </row>
    <row r="368" spans="1:26" ht="14.25" customHeight="1">
      <c r="A368" s="1"/>
      <c r="B368" s="1"/>
      <c r="C368" s="115">
        <v>56005</v>
      </c>
      <c r="D368" s="125">
        <v>346</v>
      </c>
      <c r="E368" s="209">
        <f t="shared" si="1"/>
        <v>0</v>
      </c>
      <c r="F368" s="182"/>
      <c r="G368" s="209">
        <f t="shared" si="2"/>
        <v>0</v>
      </c>
      <c r="H368" s="182"/>
      <c r="I368" s="209">
        <f t="shared" si="3"/>
        <v>0</v>
      </c>
      <c r="J368" s="182"/>
      <c r="K368" s="209">
        <f t="shared" si="4"/>
        <v>0</v>
      </c>
      <c r="L368" s="182"/>
      <c r="M368" s="181">
        <f t="shared" si="5"/>
        <v>0</v>
      </c>
      <c r="N368" s="182"/>
      <c r="O368" s="181">
        <f t="shared" si="6"/>
        <v>0</v>
      </c>
      <c r="P368" s="182"/>
      <c r="Q368" s="209">
        <f t="shared" si="0"/>
        <v>0</v>
      </c>
      <c r="R368" s="182"/>
      <c r="S368" s="1"/>
      <c r="T368" s="1"/>
      <c r="U368" s="1"/>
      <c r="V368" s="1"/>
      <c r="W368" s="1"/>
      <c r="X368" s="1"/>
      <c r="Y368" s="1"/>
      <c r="Z368" s="1"/>
    </row>
    <row r="369" spans="1:26" ht="14.25" customHeight="1">
      <c r="A369" s="1"/>
      <c r="B369" s="1"/>
      <c r="C369" s="115">
        <v>56036</v>
      </c>
      <c r="D369" s="125">
        <v>347</v>
      </c>
      <c r="E369" s="209">
        <f t="shared" si="1"/>
        <v>0</v>
      </c>
      <c r="F369" s="182"/>
      <c r="G369" s="209">
        <f t="shared" si="2"/>
        <v>0</v>
      </c>
      <c r="H369" s="182"/>
      <c r="I369" s="209">
        <f t="shared" si="3"/>
        <v>0</v>
      </c>
      <c r="J369" s="182"/>
      <c r="K369" s="209">
        <f t="shared" si="4"/>
        <v>0</v>
      </c>
      <c r="L369" s="182"/>
      <c r="M369" s="181">
        <f t="shared" si="5"/>
        <v>0</v>
      </c>
      <c r="N369" s="182"/>
      <c r="O369" s="181">
        <f t="shared" si="6"/>
        <v>0</v>
      </c>
      <c r="P369" s="182"/>
      <c r="Q369" s="209">
        <f t="shared" si="0"/>
        <v>0</v>
      </c>
      <c r="R369" s="182"/>
      <c r="S369" s="1"/>
      <c r="T369" s="1"/>
      <c r="U369" s="1"/>
      <c r="V369" s="1"/>
      <c r="W369" s="1"/>
      <c r="X369" s="1"/>
      <c r="Y369" s="1"/>
      <c r="Z369" s="1"/>
    </row>
    <row r="370" spans="1:26" ht="14.25" customHeight="1">
      <c r="A370" s="1"/>
      <c r="B370" s="1"/>
      <c r="C370" s="115">
        <v>56066</v>
      </c>
      <c r="D370" s="125">
        <v>348</v>
      </c>
      <c r="E370" s="209">
        <f t="shared" si="1"/>
        <v>0</v>
      </c>
      <c r="F370" s="182"/>
      <c r="G370" s="209">
        <f t="shared" si="2"/>
        <v>0</v>
      </c>
      <c r="H370" s="182"/>
      <c r="I370" s="209">
        <f t="shared" si="3"/>
        <v>0</v>
      </c>
      <c r="J370" s="182"/>
      <c r="K370" s="209">
        <f t="shared" si="4"/>
        <v>0</v>
      </c>
      <c r="L370" s="182"/>
      <c r="M370" s="181">
        <f t="shared" si="5"/>
        <v>0</v>
      </c>
      <c r="N370" s="182"/>
      <c r="O370" s="181">
        <f t="shared" si="6"/>
        <v>0</v>
      </c>
      <c r="P370" s="182"/>
      <c r="Q370" s="209">
        <f t="shared" si="0"/>
        <v>0</v>
      </c>
      <c r="R370" s="182"/>
      <c r="S370" s="1"/>
      <c r="T370" s="1"/>
      <c r="U370" s="1"/>
      <c r="V370" s="1"/>
      <c r="W370" s="1"/>
      <c r="X370" s="1"/>
      <c r="Y370" s="1"/>
      <c r="Z370" s="1"/>
    </row>
    <row r="371" spans="1:26" ht="14.25" customHeight="1">
      <c r="A371" s="1"/>
      <c r="B371" s="1"/>
      <c r="C371" s="115">
        <v>56097</v>
      </c>
      <c r="D371" s="125">
        <v>349</v>
      </c>
      <c r="E371" s="209">
        <f t="shared" si="1"/>
        <v>0</v>
      </c>
      <c r="F371" s="182"/>
      <c r="G371" s="209">
        <f t="shared" si="2"/>
        <v>0</v>
      </c>
      <c r="H371" s="182"/>
      <c r="I371" s="209">
        <f t="shared" si="3"/>
        <v>0</v>
      </c>
      <c r="J371" s="182"/>
      <c r="K371" s="209">
        <f t="shared" si="4"/>
        <v>0</v>
      </c>
      <c r="L371" s="182"/>
      <c r="M371" s="181">
        <f t="shared" si="5"/>
        <v>0</v>
      </c>
      <c r="N371" s="182"/>
      <c r="O371" s="181">
        <f t="shared" si="6"/>
        <v>0</v>
      </c>
      <c r="P371" s="182"/>
      <c r="Q371" s="209">
        <f t="shared" si="0"/>
        <v>0</v>
      </c>
      <c r="R371" s="182"/>
      <c r="S371" s="1"/>
      <c r="T371" s="1"/>
      <c r="U371" s="1"/>
      <c r="V371" s="1"/>
      <c r="W371" s="1"/>
      <c r="X371" s="1"/>
      <c r="Y371" s="1"/>
      <c r="Z371" s="1"/>
    </row>
    <row r="372" spans="1:26" ht="14.25" customHeight="1">
      <c r="A372" s="1"/>
      <c r="B372" s="1"/>
      <c r="C372" s="115">
        <v>56128</v>
      </c>
      <c r="D372" s="125">
        <v>350</v>
      </c>
      <c r="E372" s="209">
        <f t="shared" si="1"/>
        <v>0</v>
      </c>
      <c r="F372" s="182"/>
      <c r="G372" s="209">
        <f t="shared" si="2"/>
        <v>0</v>
      </c>
      <c r="H372" s="182"/>
      <c r="I372" s="209">
        <f t="shared" si="3"/>
        <v>0</v>
      </c>
      <c r="J372" s="182"/>
      <c r="K372" s="209">
        <f t="shared" si="4"/>
        <v>0</v>
      </c>
      <c r="L372" s="182"/>
      <c r="M372" s="181">
        <f t="shared" si="5"/>
        <v>0</v>
      </c>
      <c r="N372" s="182"/>
      <c r="O372" s="181">
        <f t="shared" si="6"/>
        <v>0</v>
      </c>
      <c r="P372" s="182"/>
      <c r="Q372" s="209">
        <f t="shared" si="0"/>
        <v>0</v>
      </c>
      <c r="R372" s="182"/>
      <c r="S372" s="1"/>
      <c r="T372" s="1"/>
      <c r="U372" s="1"/>
      <c r="V372" s="1"/>
      <c r="W372" s="1"/>
      <c r="X372" s="1"/>
      <c r="Y372" s="1"/>
      <c r="Z372" s="1"/>
    </row>
    <row r="373" spans="1:26" ht="14.25" customHeight="1">
      <c r="A373" s="1"/>
      <c r="B373" s="1"/>
      <c r="C373" s="115">
        <v>56158</v>
      </c>
      <c r="D373" s="125">
        <v>351</v>
      </c>
      <c r="E373" s="209">
        <f t="shared" si="1"/>
        <v>0</v>
      </c>
      <c r="F373" s="182"/>
      <c r="G373" s="209">
        <f t="shared" si="2"/>
        <v>0</v>
      </c>
      <c r="H373" s="182"/>
      <c r="I373" s="209">
        <f t="shared" si="3"/>
        <v>0</v>
      </c>
      <c r="J373" s="182"/>
      <c r="K373" s="209">
        <f t="shared" si="4"/>
        <v>0</v>
      </c>
      <c r="L373" s="182"/>
      <c r="M373" s="181">
        <f t="shared" si="5"/>
        <v>0</v>
      </c>
      <c r="N373" s="182"/>
      <c r="O373" s="181">
        <f t="shared" si="6"/>
        <v>0</v>
      </c>
      <c r="P373" s="182"/>
      <c r="Q373" s="209">
        <f t="shared" si="0"/>
        <v>0</v>
      </c>
      <c r="R373" s="182"/>
      <c r="S373" s="1"/>
      <c r="T373" s="1"/>
      <c r="U373" s="1"/>
      <c r="V373" s="1"/>
      <c r="W373" s="1"/>
      <c r="X373" s="1"/>
      <c r="Y373" s="1"/>
      <c r="Z373" s="1"/>
    </row>
    <row r="374" spans="1:26" ht="14.25" customHeight="1">
      <c r="A374" s="1"/>
      <c r="B374" s="1"/>
      <c r="C374" s="115">
        <v>56189</v>
      </c>
      <c r="D374" s="125">
        <v>352</v>
      </c>
      <c r="E374" s="209">
        <f t="shared" si="1"/>
        <v>0</v>
      </c>
      <c r="F374" s="182"/>
      <c r="G374" s="209">
        <f t="shared" si="2"/>
        <v>0</v>
      </c>
      <c r="H374" s="182"/>
      <c r="I374" s="209">
        <f t="shared" si="3"/>
        <v>0</v>
      </c>
      <c r="J374" s="182"/>
      <c r="K374" s="209">
        <f t="shared" si="4"/>
        <v>0</v>
      </c>
      <c r="L374" s="182"/>
      <c r="M374" s="181">
        <f t="shared" si="5"/>
        <v>0</v>
      </c>
      <c r="N374" s="182"/>
      <c r="O374" s="181">
        <f t="shared" si="6"/>
        <v>0</v>
      </c>
      <c r="P374" s="182"/>
      <c r="Q374" s="209">
        <f t="shared" si="0"/>
        <v>0</v>
      </c>
      <c r="R374" s="182"/>
      <c r="S374" s="1"/>
      <c r="T374" s="1"/>
      <c r="U374" s="1"/>
      <c r="V374" s="1"/>
      <c r="W374" s="1"/>
      <c r="X374" s="1"/>
      <c r="Y374" s="1"/>
      <c r="Z374" s="1"/>
    </row>
    <row r="375" spans="1:26" ht="14.25" customHeight="1">
      <c r="A375" s="1"/>
      <c r="B375" s="1"/>
      <c r="C375" s="115">
        <v>56219</v>
      </c>
      <c r="D375" s="125">
        <v>353</v>
      </c>
      <c r="E375" s="209">
        <f t="shared" si="1"/>
        <v>0</v>
      </c>
      <c r="F375" s="182"/>
      <c r="G375" s="209">
        <f t="shared" si="2"/>
        <v>0</v>
      </c>
      <c r="H375" s="182"/>
      <c r="I375" s="209">
        <f t="shared" si="3"/>
        <v>0</v>
      </c>
      <c r="J375" s="182"/>
      <c r="K375" s="209">
        <f t="shared" si="4"/>
        <v>0</v>
      </c>
      <c r="L375" s="182"/>
      <c r="M375" s="181">
        <f t="shared" si="5"/>
        <v>0</v>
      </c>
      <c r="N375" s="182"/>
      <c r="O375" s="181">
        <f t="shared" si="6"/>
        <v>0</v>
      </c>
      <c r="P375" s="182"/>
      <c r="Q375" s="209">
        <f t="shared" si="0"/>
        <v>0</v>
      </c>
      <c r="R375" s="182"/>
      <c r="S375" s="1"/>
      <c r="T375" s="1"/>
      <c r="U375" s="1"/>
      <c r="V375" s="1"/>
      <c r="W375" s="1"/>
      <c r="X375" s="1"/>
      <c r="Y375" s="1"/>
      <c r="Z375" s="1"/>
    </row>
    <row r="376" spans="1:26" ht="14.25" customHeight="1">
      <c r="A376" s="1"/>
      <c r="B376" s="1"/>
      <c r="C376" s="115">
        <v>56250</v>
      </c>
      <c r="D376" s="125">
        <v>354</v>
      </c>
      <c r="E376" s="209">
        <f t="shared" si="1"/>
        <v>0</v>
      </c>
      <c r="F376" s="182"/>
      <c r="G376" s="209">
        <f t="shared" si="2"/>
        <v>0</v>
      </c>
      <c r="H376" s="182"/>
      <c r="I376" s="209">
        <f t="shared" si="3"/>
        <v>0</v>
      </c>
      <c r="J376" s="182"/>
      <c r="K376" s="209">
        <f t="shared" si="4"/>
        <v>0</v>
      </c>
      <c r="L376" s="182"/>
      <c r="M376" s="181">
        <f t="shared" si="5"/>
        <v>0</v>
      </c>
      <c r="N376" s="182"/>
      <c r="O376" s="181">
        <f t="shared" si="6"/>
        <v>0</v>
      </c>
      <c r="P376" s="182"/>
      <c r="Q376" s="209">
        <f t="shared" si="0"/>
        <v>0</v>
      </c>
      <c r="R376" s="182"/>
      <c r="S376" s="1"/>
      <c r="T376" s="1"/>
      <c r="U376" s="1"/>
      <c r="V376" s="1"/>
      <c r="W376" s="1"/>
      <c r="X376" s="1"/>
      <c r="Y376" s="1"/>
      <c r="Z376" s="1"/>
    </row>
    <row r="377" spans="1:26" ht="14.25" customHeight="1">
      <c r="A377" s="1"/>
      <c r="B377" s="1"/>
      <c r="C377" s="115">
        <v>56281</v>
      </c>
      <c r="D377" s="125">
        <v>355</v>
      </c>
      <c r="E377" s="209">
        <f t="shared" si="1"/>
        <v>0</v>
      </c>
      <c r="F377" s="182"/>
      <c r="G377" s="209">
        <f t="shared" si="2"/>
        <v>0</v>
      </c>
      <c r="H377" s="182"/>
      <c r="I377" s="209">
        <f t="shared" si="3"/>
        <v>0</v>
      </c>
      <c r="J377" s="182"/>
      <c r="K377" s="209">
        <f t="shared" si="4"/>
        <v>0</v>
      </c>
      <c r="L377" s="182"/>
      <c r="M377" s="181">
        <f t="shared" si="5"/>
        <v>0</v>
      </c>
      <c r="N377" s="182"/>
      <c r="O377" s="181">
        <f t="shared" si="6"/>
        <v>0</v>
      </c>
      <c r="P377" s="182"/>
      <c r="Q377" s="209">
        <f t="shared" si="0"/>
        <v>0</v>
      </c>
      <c r="R377" s="182"/>
      <c r="S377" s="1"/>
      <c r="T377" s="1"/>
      <c r="U377" s="1"/>
      <c r="V377" s="1"/>
      <c r="W377" s="1"/>
      <c r="X377" s="1"/>
      <c r="Y377" s="1"/>
      <c r="Z377" s="1"/>
    </row>
    <row r="378" spans="1:26" ht="14.25" customHeight="1">
      <c r="A378" s="1"/>
      <c r="B378" s="1"/>
      <c r="C378" s="115">
        <v>56309</v>
      </c>
      <c r="D378" s="125">
        <v>356</v>
      </c>
      <c r="E378" s="209">
        <f t="shared" si="1"/>
        <v>0</v>
      </c>
      <c r="F378" s="182"/>
      <c r="G378" s="209">
        <f t="shared" si="2"/>
        <v>0</v>
      </c>
      <c r="H378" s="182"/>
      <c r="I378" s="209">
        <f t="shared" si="3"/>
        <v>0</v>
      </c>
      <c r="J378" s="182"/>
      <c r="K378" s="209">
        <f t="shared" si="4"/>
        <v>0</v>
      </c>
      <c r="L378" s="182"/>
      <c r="M378" s="181">
        <f t="shared" si="5"/>
        <v>0</v>
      </c>
      <c r="N378" s="182"/>
      <c r="O378" s="181">
        <f t="shared" si="6"/>
        <v>0</v>
      </c>
      <c r="P378" s="182"/>
      <c r="Q378" s="209">
        <f t="shared" si="0"/>
        <v>0</v>
      </c>
      <c r="R378" s="182"/>
      <c r="S378" s="1"/>
      <c r="T378" s="1"/>
      <c r="U378" s="1"/>
      <c r="V378" s="1"/>
      <c r="W378" s="1"/>
      <c r="X378" s="1"/>
      <c r="Y378" s="1"/>
      <c r="Z378" s="1"/>
    </row>
    <row r="379" spans="1:26" ht="14.25" customHeight="1">
      <c r="A379" s="1"/>
      <c r="B379" s="1"/>
      <c r="C379" s="115">
        <v>56340</v>
      </c>
      <c r="D379" s="125">
        <v>357</v>
      </c>
      <c r="E379" s="209">
        <f t="shared" si="1"/>
        <v>0</v>
      </c>
      <c r="F379" s="182"/>
      <c r="G379" s="209">
        <f t="shared" si="2"/>
        <v>0</v>
      </c>
      <c r="H379" s="182"/>
      <c r="I379" s="209">
        <f t="shared" si="3"/>
        <v>0</v>
      </c>
      <c r="J379" s="182"/>
      <c r="K379" s="209">
        <f t="shared" si="4"/>
        <v>0</v>
      </c>
      <c r="L379" s="182"/>
      <c r="M379" s="181">
        <f t="shared" si="5"/>
        <v>0</v>
      </c>
      <c r="N379" s="182"/>
      <c r="O379" s="181">
        <f t="shared" si="6"/>
        <v>0</v>
      </c>
      <c r="P379" s="182"/>
      <c r="Q379" s="209">
        <f t="shared" si="0"/>
        <v>0</v>
      </c>
      <c r="R379" s="182"/>
      <c r="S379" s="1"/>
      <c r="T379" s="1"/>
      <c r="U379" s="1"/>
      <c r="V379" s="1"/>
      <c r="W379" s="1"/>
      <c r="X379" s="1"/>
      <c r="Y379" s="1"/>
      <c r="Z379" s="1"/>
    </row>
    <row r="380" spans="1:26" ht="14.25" customHeight="1">
      <c r="A380" s="1"/>
      <c r="B380" s="1"/>
      <c r="C380" s="115">
        <v>56370</v>
      </c>
      <c r="D380" s="125">
        <v>358</v>
      </c>
      <c r="E380" s="209">
        <f t="shared" si="1"/>
        <v>0</v>
      </c>
      <c r="F380" s="182"/>
      <c r="G380" s="209">
        <f t="shared" si="2"/>
        <v>0</v>
      </c>
      <c r="H380" s="182"/>
      <c r="I380" s="209">
        <f t="shared" si="3"/>
        <v>0</v>
      </c>
      <c r="J380" s="182"/>
      <c r="K380" s="209">
        <f t="shared" si="4"/>
        <v>0</v>
      </c>
      <c r="L380" s="182"/>
      <c r="M380" s="181">
        <f t="shared" si="5"/>
        <v>0</v>
      </c>
      <c r="N380" s="182"/>
      <c r="O380" s="181">
        <f t="shared" si="6"/>
        <v>0</v>
      </c>
      <c r="P380" s="182"/>
      <c r="Q380" s="209">
        <f t="shared" si="0"/>
        <v>0</v>
      </c>
      <c r="R380" s="182"/>
      <c r="S380" s="1"/>
      <c r="T380" s="1"/>
      <c r="U380" s="1"/>
      <c r="V380" s="1"/>
      <c r="W380" s="1"/>
      <c r="X380" s="1"/>
      <c r="Y380" s="1"/>
      <c r="Z380" s="1"/>
    </row>
    <row r="381" spans="1:26" ht="14.25" customHeight="1">
      <c r="A381" s="1"/>
      <c r="B381" s="1"/>
      <c r="C381" s="115">
        <v>56401</v>
      </c>
      <c r="D381" s="125">
        <v>359</v>
      </c>
      <c r="E381" s="209">
        <f t="shared" si="1"/>
        <v>0</v>
      </c>
      <c r="F381" s="182"/>
      <c r="G381" s="209">
        <f t="shared" si="2"/>
        <v>0</v>
      </c>
      <c r="H381" s="182"/>
      <c r="I381" s="209">
        <f t="shared" si="3"/>
        <v>0</v>
      </c>
      <c r="J381" s="182"/>
      <c r="K381" s="209">
        <f t="shared" si="4"/>
        <v>0</v>
      </c>
      <c r="L381" s="182"/>
      <c r="M381" s="181">
        <f t="shared" si="5"/>
        <v>0</v>
      </c>
      <c r="N381" s="182"/>
      <c r="O381" s="181">
        <f t="shared" si="6"/>
        <v>0</v>
      </c>
      <c r="P381" s="182"/>
      <c r="Q381" s="209">
        <f t="shared" si="0"/>
        <v>0</v>
      </c>
      <c r="R381" s="182"/>
      <c r="S381" s="1"/>
      <c r="T381" s="1"/>
      <c r="U381" s="1"/>
      <c r="V381" s="1"/>
      <c r="W381" s="1"/>
      <c r="X381" s="1"/>
      <c r="Y381" s="1"/>
      <c r="Z381" s="1"/>
    </row>
    <row r="382" spans="1:26" ht="14.25" customHeight="1">
      <c r="A382" s="1"/>
      <c r="B382" s="1"/>
      <c r="C382" s="115">
        <v>56431</v>
      </c>
      <c r="D382" s="125">
        <v>360</v>
      </c>
      <c r="E382" s="209">
        <f t="shared" si="1"/>
        <v>0</v>
      </c>
      <c r="F382" s="182"/>
      <c r="G382" s="209">
        <f t="shared" si="2"/>
        <v>0</v>
      </c>
      <c r="H382" s="182"/>
      <c r="I382" s="209">
        <f t="shared" si="3"/>
        <v>0</v>
      </c>
      <c r="J382" s="182"/>
      <c r="K382" s="209">
        <f t="shared" si="4"/>
        <v>0</v>
      </c>
      <c r="L382" s="182"/>
      <c r="M382" s="181">
        <f t="shared" si="5"/>
        <v>0</v>
      </c>
      <c r="N382" s="182"/>
      <c r="O382" s="181">
        <f t="shared" si="6"/>
        <v>0</v>
      </c>
      <c r="P382" s="182"/>
      <c r="Q382" s="209">
        <f t="shared" si="0"/>
        <v>0</v>
      </c>
      <c r="R382" s="182"/>
      <c r="S382" s="1"/>
      <c r="T382" s="1"/>
      <c r="U382" s="1"/>
      <c r="V382" s="1"/>
      <c r="W382" s="1"/>
      <c r="X382" s="1"/>
      <c r="Y382" s="1"/>
      <c r="Z382" s="1"/>
    </row>
    <row r="383" spans="1:26" ht="14.25" customHeight="1">
      <c r="A383" s="1"/>
      <c r="B383" s="1"/>
      <c r="C383" s="115">
        <v>56462</v>
      </c>
      <c r="D383" s="125">
        <v>361</v>
      </c>
      <c r="E383" s="209">
        <f t="shared" si="1"/>
        <v>0</v>
      </c>
      <c r="F383" s="182"/>
      <c r="G383" s="209">
        <f t="shared" si="2"/>
        <v>0</v>
      </c>
      <c r="H383" s="182"/>
      <c r="I383" s="209">
        <f t="shared" si="3"/>
        <v>0</v>
      </c>
      <c r="J383" s="182"/>
      <c r="K383" s="209">
        <f t="shared" si="4"/>
        <v>0</v>
      </c>
      <c r="L383" s="182"/>
      <c r="M383" s="181">
        <f t="shared" si="5"/>
        <v>0</v>
      </c>
      <c r="N383" s="182"/>
      <c r="O383" s="181">
        <f t="shared" si="6"/>
        <v>0</v>
      </c>
      <c r="P383" s="182"/>
      <c r="Q383" s="209">
        <f t="shared" si="0"/>
        <v>0</v>
      </c>
      <c r="R383" s="182"/>
      <c r="S383" s="1"/>
      <c r="T383" s="1"/>
      <c r="U383" s="1"/>
      <c r="V383" s="1"/>
      <c r="W383" s="1"/>
      <c r="X383" s="1"/>
      <c r="Y383" s="1"/>
      <c r="Z383" s="1"/>
    </row>
    <row r="384" spans="1:26" ht="14.25" customHeight="1">
      <c r="A384" s="1"/>
      <c r="B384" s="1"/>
      <c r="C384" s="115">
        <v>56493</v>
      </c>
      <c r="D384" s="125">
        <v>362</v>
      </c>
      <c r="E384" s="209">
        <f t="shared" si="1"/>
        <v>0</v>
      </c>
      <c r="F384" s="182"/>
      <c r="G384" s="209">
        <f t="shared" si="2"/>
        <v>0</v>
      </c>
      <c r="H384" s="182"/>
      <c r="I384" s="209">
        <f t="shared" si="3"/>
        <v>0</v>
      </c>
      <c r="J384" s="182"/>
      <c r="K384" s="209">
        <f t="shared" si="4"/>
        <v>0</v>
      </c>
      <c r="L384" s="182"/>
      <c r="M384" s="181">
        <f t="shared" si="5"/>
        <v>0</v>
      </c>
      <c r="N384" s="182"/>
      <c r="O384" s="181">
        <f t="shared" si="6"/>
        <v>0</v>
      </c>
      <c r="P384" s="182"/>
      <c r="Q384" s="209">
        <f t="shared" si="0"/>
        <v>0</v>
      </c>
      <c r="R384" s="182"/>
      <c r="S384" s="1"/>
      <c r="T384" s="1"/>
      <c r="U384" s="1"/>
      <c r="V384" s="1"/>
      <c r="W384" s="1"/>
      <c r="X384" s="1"/>
      <c r="Y384" s="1"/>
      <c r="Z384" s="1"/>
    </row>
    <row r="385" spans="1:26" ht="14.25" customHeight="1">
      <c r="A385" s="1"/>
      <c r="B385" s="1"/>
      <c r="C385" s="115">
        <v>56523</v>
      </c>
      <c r="D385" s="125">
        <v>363</v>
      </c>
      <c r="E385" s="209">
        <f t="shared" si="1"/>
        <v>0</v>
      </c>
      <c r="F385" s="182"/>
      <c r="G385" s="209">
        <f t="shared" si="2"/>
        <v>0</v>
      </c>
      <c r="H385" s="182"/>
      <c r="I385" s="209">
        <f t="shared" si="3"/>
        <v>0</v>
      </c>
      <c r="J385" s="182"/>
      <c r="K385" s="209">
        <f t="shared" si="4"/>
        <v>0</v>
      </c>
      <c r="L385" s="182"/>
      <c r="M385" s="181">
        <f t="shared" si="5"/>
        <v>0</v>
      </c>
      <c r="N385" s="182"/>
      <c r="O385" s="181">
        <f t="shared" si="6"/>
        <v>0</v>
      </c>
      <c r="P385" s="182"/>
      <c r="Q385" s="209">
        <f t="shared" si="0"/>
        <v>0</v>
      </c>
      <c r="R385" s="182"/>
      <c r="S385" s="1"/>
      <c r="T385" s="1"/>
      <c r="U385" s="1"/>
      <c r="V385" s="1"/>
      <c r="W385" s="1"/>
      <c r="X385" s="1"/>
      <c r="Y385" s="1"/>
      <c r="Z385" s="1"/>
    </row>
    <row r="386" spans="1:26" ht="14.25" customHeight="1">
      <c r="A386" s="1"/>
      <c r="B386" s="1"/>
      <c r="C386" s="115">
        <v>56554</v>
      </c>
      <c r="D386" s="125">
        <v>364</v>
      </c>
      <c r="E386" s="209">
        <f t="shared" si="1"/>
        <v>0</v>
      </c>
      <c r="F386" s="182"/>
      <c r="G386" s="209">
        <f t="shared" si="2"/>
        <v>0</v>
      </c>
      <c r="H386" s="182"/>
      <c r="I386" s="209">
        <f t="shared" si="3"/>
        <v>0</v>
      </c>
      <c r="J386" s="182"/>
      <c r="K386" s="209">
        <f t="shared" si="4"/>
        <v>0</v>
      </c>
      <c r="L386" s="182"/>
      <c r="M386" s="181">
        <f t="shared" si="5"/>
        <v>0</v>
      </c>
      <c r="N386" s="182"/>
      <c r="O386" s="181">
        <f t="shared" si="6"/>
        <v>0</v>
      </c>
      <c r="P386" s="182"/>
      <c r="Q386" s="209">
        <f t="shared" si="0"/>
        <v>0</v>
      </c>
      <c r="R386" s="182"/>
      <c r="S386" s="1"/>
      <c r="T386" s="1"/>
      <c r="U386" s="1"/>
      <c r="V386" s="1"/>
      <c r="W386" s="1"/>
      <c r="X386" s="1"/>
      <c r="Y386" s="1"/>
      <c r="Z386" s="1"/>
    </row>
    <row r="387" spans="1:26" ht="14.25" customHeight="1">
      <c r="A387" s="1"/>
      <c r="B387" s="1"/>
      <c r="C387" s="115">
        <v>56584</v>
      </c>
      <c r="D387" s="125">
        <v>365</v>
      </c>
      <c r="E387" s="209">
        <f t="shared" si="1"/>
        <v>0</v>
      </c>
      <c r="F387" s="182"/>
      <c r="G387" s="209">
        <f t="shared" si="2"/>
        <v>0</v>
      </c>
      <c r="H387" s="182"/>
      <c r="I387" s="209">
        <f t="shared" si="3"/>
        <v>0</v>
      </c>
      <c r="J387" s="182"/>
      <c r="K387" s="209">
        <f t="shared" si="4"/>
        <v>0</v>
      </c>
      <c r="L387" s="182"/>
      <c r="M387" s="181">
        <f t="shared" si="5"/>
        <v>0</v>
      </c>
      <c r="N387" s="182"/>
      <c r="O387" s="181">
        <f t="shared" si="6"/>
        <v>0</v>
      </c>
      <c r="P387" s="182"/>
      <c r="Q387" s="209">
        <f t="shared" si="0"/>
        <v>0</v>
      </c>
      <c r="R387" s="182"/>
      <c r="S387" s="1"/>
      <c r="T387" s="1"/>
      <c r="U387" s="1"/>
      <c r="V387" s="1"/>
      <c r="W387" s="1"/>
      <c r="X387" s="1"/>
      <c r="Y387" s="1"/>
      <c r="Z387" s="1"/>
    </row>
    <row r="388" spans="1:26" ht="14.25" customHeight="1">
      <c r="A388" s="1"/>
      <c r="B388" s="1"/>
      <c r="C388" s="115">
        <v>56615</v>
      </c>
      <c r="D388" s="125">
        <v>366</v>
      </c>
      <c r="E388" s="209">
        <f t="shared" si="1"/>
        <v>0</v>
      </c>
      <c r="F388" s="182"/>
      <c r="G388" s="209">
        <f t="shared" si="2"/>
        <v>0</v>
      </c>
      <c r="H388" s="182"/>
      <c r="I388" s="209">
        <f t="shared" si="3"/>
        <v>0</v>
      </c>
      <c r="J388" s="182"/>
      <c r="K388" s="209">
        <f t="shared" si="4"/>
        <v>0</v>
      </c>
      <c r="L388" s="182"/>
      <c r="M388" s="181">
        <f t="shared" si="5"/>
        <v>0</v>
      </c>
      <c r="N388" s="182"/>
      <c r="O388" s="181">
        <f t="shared" si="6"/>
        <v>0</v>
      </c>
      <c r="P388" s="182"/>
      <c r="Q388" s="209">
        <f t="shared" si="0"/>
        <v>0</v>
      </c>
      <c r="R388" s="182"/>
      <c r="S388" s="1"/>
      <c r="T388" s="1"/>
      <c r="U388" s="1"/>
      <c r="V388" s="1"/>
      <c r="W388" s="1"/>
      <c r="X388" s="1"/>
      <c r="Y388" s="1"/>
      <c r="Z388" s="1"/>
    </row>
    <row r="389" spans="1:26" ht="14.25" customHeight="1">
      <c r="A389" s="1"/>
      <c r="B389" s="1"/>
      <c r="C389" s="115">
        <v>56646</v>
      </c>
      <c r="D389" s="125">
        <v>367</v>
      </c>
      <c r="E389" s="209">
        <f t="shared" si="1"/>
        <v>0</v>
      </c>
      <c r="F389" s="182"/>
      <c r="G389" s="209">
        <f t="shared" si="2"/>
        <v>0</v>
      </c>
      <c r="H389" s="182"/>
      <c r="I389" s="209">
        <f t="shared" si="3"/>
        <v>0</v>
      </c>
      <c r="J389" s="182"/>
      <c r="K389" s="209">
        <f t="shared" si="4"/>
        <v>0</v>
      </c>
      <c r="L389" s="182"/>
      <c r="M389" s="181">
        <f t="shared" si="5"/>
        <v>0</v>
      </c>
      <c r="N389" s="182"/>
      <c r="O389" s="181">
        <f t="shared" si="6"/>
        <v>0</v>
      </c>
      <c r="P389" s="182"/>
      <c r="Q389" s="209">
        <f t="shared" si="0"/>
        <v>0</v>
      </c>
      <c r="R389" s="182"/>
      <c r="S389" s="1"/>
      <c r="T389" s="1"/>
      <c r="U389" s="1"/>
      <c r="V389" s="1"/>
      <c r="W389" s="1"/>
      <c r="X389" s="1"/>
      <c r="Y389" s="1"/>
      <c r="Z389" s="1"/>
    </row>
    <row r="390" spans="1:26" ht="14.25" customHeight="1">
      <c r="A390" s="1"/>
      <c r="B390" s="1"/>
      <c r="C390" s="115">
        <v>56674</v>
      </c>
      <c r="D390" s="125">
        <v>368</v>
      </c>
      <c r="E390" s="209">
        <f t="shared" si="1"/>
        <v>0</v>
      </c>
      <c r="F390" s="182"/>
      <c r="G390" s="209">
        <f t="shared" si="2"/>
        <v>0</v>
      </c>
      <c r="H390" s="182"/>
      <c r="I390" s="209">
        <f t="shared" si="3"/>
        <v>0</v>
      </c>
      <c r="J390" s="182"/>
      <c r="K390" s="209">
        <f t="shared" si="4"/>
        <v>0</v>
      </c>
      <c r="L390" s="182"/>
      <c r="M390" s="181">
        <f t="shared" si="5"/>
        <v>0</v>
      </c>
      <c r="N390" s="182"/>
      <c r="O390" s="181">
        <f t="shared" si="6"/>
        <v>0</v>
      </c>
      <c r="P390" s="182"/>
      <c r="Q390" s="209">
        <f t="shared" si="0"/>
        <v>0</v>
      </c>
      <c r="R390" s="182"/>
      <c r="S390" s="1"/>
      <c r="T390" s="1"/>
      <c r="U390" s="1"/>
      <c r="V390" s="1"/>
      <c r="W390" s="1"/>
      <c r="X390" s="1"/>
      <c r="Y390" s="1"/>
      <c r="Z390" s="1"/>
    </row>
    <row r="391" spans="1:26" ht="14.25" customHeight="1">
      <c r="A391" s="1"/>
      <c r="B391" s="1"/>
      <c r="C391" s="115">
        <v>56705</v>
      </c>
      <c r="D391" s="125">
        <v>369</v>
      </c>
      <c r="E391" s="209">
        <f t="shared" si="1"/>
        <v>0</v>
      </c>
      <c r="F391" s="182"/>
      <c r="G391" s="209">
        <f t="shared" si="2"/>
        <v>0</v>
      </c>
      <c r="H391" s="182"/>
      <c r="I391" s="209">
        <f t="shared" si="3"/>
        <v>0</v>
      </c>
      <c r="J391" s="182"/>
      <c r="K391" s="209">
        <f t="shared" si="4"/>
        <v>0</v>
      </c>
      <c r="L391" s="182"/>
      <c r="M391" s="181">
        <f t="shared" si="5"/>
        <v>0</v>
      </c>
      <c r="N391" s="182"/>
      <c r="O391" s="181">
        <f t="shared" si="6"/>
        <v>0</v>
      </c>
      <c r="P391" s="182"/>
      <c r="Q391" s="209">
        <f t="shared" si="0"/>
        <v>0</v>
      </c>
      <c r="R391" s="182"/>
      <c r="S391" s="1"/>
      <c r="T391" s="1"/>
      <c r="U391" s="1"/>
      <c r="V391" s="1"/>
      <c r="W391" s="1"/>
      <c r="X391" s="1"/>
      <c r="Y391" s="1"/>
      <c r="Z391" s="1"/>
    </row>
    <row r="392" spans="1:26" ht="14.25" customHeight="1">
      <c r="A392" s="1"/>
      <c r="B392" s="1"/>
      <c r="C392" s="115">
        <v>56735</v>
      </c>
      <c r="D392" s="125">
        <v>370</v>
      </c>
      <c r="E392" s="209">
        <f t="shared" si="1"/>
        <v>0</v>
      </c>
      <c r="F392" s="182"/>
      <c r="G392" s="209">
        <f t="shared" si="2"/>
        <v>0</v>
      </c>
      <c r="H392" s="182"/>
      <c r="I392" s="209">
        <f t="shared" si="3"/>
        <v>0</v>
      </c>
      <c r="J392" s="182"/>
      <c r="K392" s="209">
        <f t="shared" si="4"/>
        <v>0</v>
      </c>
      <c r="L392" s="182"/>
      <c r="M392" s="181">
        <f t="shared" si="5"/>
        <v>0</v>
      </c>
      <c r="N392" s="182"/>
      <c r="O392" s="181">
        <f t="shared" si="6"/>
        <v>0</v>
      </c>
      <c r="P392" s="182"/>
      <c r="Q392" s="209">
        <f t="shared" si="0"/>
        <v>0</v>
      </c>
      <c r="R392" s="182"/>
      <c r="S392" s="1"/>
      <c r="T392" s="1"/>
      <c r="U392" s="1"/>
      <c r="V392" s="1"/>
      <c r="W392" s="1"/>
      <c r="X392" s="1"/>
      <c r="Y392" s="1"/>
      <c r="Z392" s="1"/>
    </row>
    <row r="393" spans="1:26" ht="14.25" customHeight="1">
      <c r="A393" s="1"/>
      <c r="B393" s="1"/>
      <c r="C393" s="115">
        <v>56766</v>
      </c>
      <c r="D393" s="125">
        <v>371</v>
      </c>
      <c r="E393" s="209">
        <f t="shared" si="1"/>
        <v>0</v>
      </c>
      <c r="F393" s="182"/>
      <c r="G393" s="209">
        <f t="shared" si="2"/>
        <v>0</v>
      </c>
      <c r="H393" s="182"/>
      <c r="I393" s="209">
        <f t="shared" si="3"/>
        <v>0</v>
      </c>
      <c r="J393" s="182"/>
      <c r="K393" s="209">
        <f t="shared" si="4"/>
        <v>0</v>
      </c>
      <c r="L393" s="182"/>
      <c r="M393" s="181">
        <f t="shared" si="5"/>
        <v>0</v>
      </c>
      <c r="N393" s="182"/>
      <c r="O393" s="181">
        <f t="shared" si="6"/>
        <v>0</v>
      </c>
      <c r="P393" s="182"/>
      <c r="Q393" s="209">
        <f t="shared" si="0"/>
        <v>0</v>
      </c>
      <c r="R393" s="182"/>
      <c r="S393" s="1"/>
      <c r="T393" s="1"/>
      <c r="U393" s="1"/>
      <c r="V393" s="1"/>
      <c r="W393" s="1"/>
      <c r="X393" s="1"/>
      <c r="Y393" s="1"/>
      <c r="Z393" s="1"/>
    </row>
    <row r="394" spans="1:26" ht="14.25" customHeight="1">
      <c r="A394" s="1"/>
      <c r="B394" s="1"/>
      <c r="C394" s="115">
        <v>56796</v>
      </c>
      <c r="D394" s="125">
        <v>372</v>
      </c>
      <c r="E394" s="209">
        <f t="shared" si="1"/>
        <v>0</v>
      </c>
      <c r="F394" s="182"/>
      <c r="G394" s="209">
        <f t="shared" si="2"/>
        <v>0</v>
      </c>
      <c r="H394" s="182"/>
      <c r="I394" s="209">
        <f t="shared" si="3"/>
        <v>0</v>
      </c>
      <c r="J394" s="182"/>
      <c r="K394" s="209">
        <f t="shared" si="4"/>
        <v>0</v>
      </c>
      <c r="L394" s="182"/>
      <c r="M394" s="181">
        <f t="shared" si="5"/>
        <v>0</v>
      </c>
      <c r="N394" s="182"/>
      <c r="O394" s="181">
        <f t="shared" si="6"/>
        <v>0</v>
      </c>
      <c r="P394" s="182"/>
      <c r="Q394" s="209">
        <f t="shared" si="0"/>
        <v>0</v>
      </c>
      <c r="R394" s="182"/>
      <c r="S394" s="1"/>
      <c r="T394" s="1"/>
      <c r="U394" s="1"/>
      <c r="V394" s="1"/>
      <c r="W394" s="1"/>
      <c r="X394" s="1"/>
      <c r="Y394" s="1"/>
      <c r="Z394" s="1"/>
    </row>
    <row r="395" spans="1:26" ht="14.25" customHeight="1">
      <c r="A395" s="1"/>
      <c r="B395" s="1"/>
      <c r="C395" s="115">
        <v>56827</v>
      </c>
      <c r="D395" s="125">
        <v>373</v>
      </c>
      <c r="E395" s="209">
        <f t="shared" si="1"/>
        <v>0</v>
      </c>
      <c r="F395" s="182"/>
      <c r="G395" s="209">
        <f t="shared" si="2"/>
        <v>0</v>
      </c>
      <c r="H395" s="182"/>
      <c r="I395" s="209">
        <f t="shared" si="3"/>
        <v>0</v>
      </c>
      <c r="J395" s="182"/>
      <c r="K395" s="209">
        <f t="shared" si="4"/>
        <v>0</v>
      </c>
      <c r="L395" s="182"/>
      <c r="M395" s="181">
        <f t="shared" si="5"/>
        <v>0</v>
      </c>
      <c r="N395" s="182"/>
      <c r="O395" s="181">
        <f t="shared" si="6"/>
        <v>0</v>
      </c>
      <c r="P395" s="182"/>
      <c r="Q395" s="209">
        <f t="shared" si="0"/>
        <v>0</v>
      </c>
      <c r="R395" s="182"/>
      <c r="S395" s="1"/>
      <c r="T395" s="1"/>
      <c r="U395" s="1"/>
      <c r="V395" s="1"/>
      <c r="W395" s="1"/>
      <c r="X395" s="1"/>
      <c r="Y395" s="1"/>
      <c r="Z395" s="1"/>
    </row>
    <row r="396" spans="1:26" ht="14.25" customHeight="1">
      <c r="A396" s="1"/>
      <c r="B396" s="1"/>
      <c r="C396" s="115">
        <v>56858</v>
      </c>
      <c r="D396" s="125">
        <v>374</v>
      </c>
      <c r="E396" s="209">
        <f t="shared" si="1"/>
        <v>0</v>
      </c>
      <c r="F396" s="182"/>
      <c r="G396" s="209">
        <f t="shared" si="2"/>
        <v>0</v>
      </c>
      <c r="H396" s="182"/>
      <c r="I396" s="209">
        <f t="shared" si="3"/>
        <v>0</v>
      </c>
      <c r="J396" s="182"/>
      <c r="K396" s="209">
        <f t="shared" si="4"/>
        <v>0</v>
      </c>
      <c r="L396" s="182"/>
      <c r="M396" s="181">
        <f t="shared" si="5"/>
        <v>0</v>
      </c>
      <c r="N396" s="182"/>
      <c r="O396" s="181">
        <f t="shared" si="6"/>
        <v>0</v>
      </c>
      <c r="P396" s="182"/>
      <c r="Q396" s="209">
        <f t="shared" si="0"/>
        <v>0</v>
      </c>
      <c r="R396" s="182"/>
      <c r="S396" s="1"/>
      <c r="T396" s="1"/>
      <c r="U396" s="1"/>
      <c r="V396" s="1"/>
      <c r="W396" s="1"/>
      <c r="X396" s="1"/>
      <c r="Y396" s="1"/>
      <c r="Z396" s="1"/>
    </row>
    <row r="397" spans="1:26" ht="14.25" customHeight="1">
      <c r="A397" s="1"/>
      <c r="B397" s="1"/>
      <c r="C397" s="115">
        <v>56888</v>
      </c>
      <c r="D397" s="125">
        <v>375</v>
      </c>
      <c r="E397" s="209">
        <f t="shared" si="1"/>
        <v>0</v>
      </c>
      <c r="F397" s="182"/>
      <c r="G397" s="209">
        <f t="shared" si="2"/>
        <v>0</v>
      </c>
      <c r="H397" s="182"/>
      <c r="I397" s="209">
        <f t="shared" si="3"/>
        <v>0</v>
      </c>
      <c r="J397" s="182"/>
      <c r="K397" s="209">
        <f t="shared" si="4"/>
        <v>0</v>
      </c>
      <c r="L397" s="182"/>
      <c r="M397" s="181">
        <f t="shared" si="5"/>
        <v>0</v>
      </c>
      <c r="N397" s="182"/>
      <c r="O397" s="181">
        <f t="shared" si="6"/>
        <v>0</v>
      </c>
      <c r="P397" s="182"/>
      <c r="Q397" s="209">
        <f t="shared" si="0"/>
        <v>0</v>
      </c>
      <c r="R397" s="182"/>
      <c r="S397" s="1"/>
      <c r="T397" s="1"/>
      <c r="U397" s="1"/>
      <c r="V397" s="1"/>
      <c r="W397" s="1"/>
      <c r="X397" s="1"/>
      <c r="Y397" s="1"/>
      <c r="Z397" s="1"/>
    </row>
    <row r="398" spans="1:26" ht="14.25" customHeight="1">
      <c r="A398" s="1"/>
      <c r="B398" s="1"/>
      <c r="C398" s="115">
        <v>56919</v>
      </c>
      <c r="D398" s="125">
        <v>376</v>
      </c>
      <c r="E398" s="209">
        <f t="shared" si="1"/>
        <v>0</v>
      </c>
      <c r="F398" s="182"/>
      <c r="G398" s="209">
        <f t="shared" si="2"/>
        <v>0</v>
      </c>
      <c r="H398" s="182"/>
      <c r="I398" s="209">
        <f t="shared" si="3"/>
        <v>0</v>
      </c>
      <c r="J398" s="182"/>
      <c r="K398" s="209">
        <f t="shared" si="4"/>
        <v>0</v>
      </c>
      <c r="L398" s="182"/>
      <c r="M398" s="181">
        <f t="shared" si="5"/>
        <v>0</v>
      </c>
      <c r="N398" s="182"/>
      <c r="O398" s="181">
        <f t="shared" si="6"/>
        <v>0</v>
      </c>
      <c r="P398" s="182"/>
      <c r="Q398" s="209">
        <f t="shared" si="0"/>
        <v>0</v>
      </c>
      <c r="R398" s="182"/>
      <c r="S398" s="1"/>
      <c r="T398" s="1"/>
      <c r="U398" s="1"/>
      <c r="V398" s="1"/>
      <c r="W398" s="1"/>
      <c r="X398" s="1"/>
      <c r="Y398" s="1"/>
      <c r="Z398" s="1"/>
    </row>
    <row r="399" spans="1:26" ht="14.25" customHeight="1">
      <c r="A399" s="1"/>
      <c r="B399" s="1"/>
      <c r="C399" s="115">
        <v>56949</v>
      </c>
      <c r="D399" s="125">
        <v>377</v>
      </c>
      <c r="E399" s="209">
        <f t="shared" si="1"/>
        <v>0</v>
      </c>
      <c r="F399" s="182"/>
      <c r="G399" s="209">
        <f t="shared" si="2"/>
        <v>0</v>
      </c>
      <c r="H399" s="182"/>
      <c r="I399" s="209">
        <f t="shared" si="3"/>
        <v>0</v>
      </c>
      <c r="J399" s="182"/>
      <c r="K399" s="209">
        <f t="shared" si="4"/>
        <v>0</v>
      </c>
      <c r="L399" s="182"/>
      <c r="M399" s="181">
        <f t="shared" si="5"/>
        <v>0</v>
      </c>
      <c r="N399" s="182"/>
      <c r="O399" s="181">
        <f t="shared" si="6"/>
        <v>0</v>
      </c>
      <c r="P399" s="182"/>
      <c r="Q399" s="209">
        <f t="shared" si="0"/>
        <v>0</v>
      </c>
      <c r="R399" s="182"/>
      <c r="S399" s="1"/>
      <c r="T399" s="1"/>
      <c r="U399" s="1"/>
      <c r="V399" s="1"/>
      <c r="W399" s="1"/>
      <c r="X399" s="1"/>
      <c r="Y399" s="1"/>
      <c r="Z399" s="1"/>
    </row>
    <row r="400" spans="1:26" ht="14.25" customHeight="1">
      <c r="A400" s="1"/>
      <c r="B400" s="1"/>
      <c r="C400" s="115">
        <v>56980</v>
      </c>
      <c r="D400" s="125">
        <v>378</v>
      </c>
      <c r="E400" s="209">
        <f t="shared" si="1"/>
        <v>0</v>
      </c>
      <c r="F400" s="182"/>
      <c r="G400" s="209">
        <f t="shared" si="2"/>
        <v>0</v>
      </c>
      <c r="H400" s="182"/>
      <c r="I400" s="209">
        <f t="shared" si="3"/>
        <v>0</v>
      </c>
      <c r="J400" s="182"/>
      <c r="K400" s="209">
        <f t="shared" si="4"/>
        <v>0</v>
      </c>
      <c r="L400" s="182"/>
      <c r="M400" s="181">
        <f t="shared" si="5"/>
        <v>0</v>
      </c>
      <c r="N400" s="182"/>
      <c r="O400" s="181">
        <f t="shared" si="6"/>
        <v>0</v>
      </c>
      <c r="P400" s="182"/>
      <c r="Q400" s="209">
        <f t="shared" si="0"/>
        <v>0</v>
      </c>
      <c r="R400" s="182"/>
      <c r="S400" s="1"/>
      <c r="T400" s="1"/>
      <c r="U400" s="1"/>
      <c r="V400" s="1"/>
      <c r="W400" s="1"/>
      <c r="X400" s="1"/>
      <c r="Y400" s="1"/>
      <c r="Z400" s="1"/>
    </row>
    <row r="401" spans="1:26" ht="14.25" customHeight="1">
      <c r="A401" s="1"/>
      <c r="B401" s="1"/>
      <c r="C401" s="115">
        <v>57011</v>
      </c>
      <c r="D401" s="125">
        <v>379</v>
      </c>
      <c r="E401" s="209">
        <f t="shared" si="1"/>
        <v>0</v>
      </c>
      <c r="F401" s="182"/>
      <c r="G401" s="209">
        <f t="shared" si="2"/>
        <v>0</v>
      </c>
      <c r="H401" s="182"/>
      <c r="I401" s="209">
        <f t="shared" si="3"/>
        <v>0</v>
      </c>
      <c r="J401" s="182"/>
      <c r="K401" s="209">
        <f t="shared" si="4"/>
        <v>0</v>
      </c>
      <c r="L401" s="182"/>
      <c r="M401" s="181">
        <f t="shared" si="5"/>
        <v>0</v>
      </c>
      <c r="N401" s="182"/>
      <c r="O401" s="181">
        <f t="shared" si="6"/>
        <v>0</v>
      </c>
      <c r="P401" s="182"/>
      <c r="Q401" s="209">
        <f t="shared" si="0"/>
        <v>0</v>
      </c>
      <c r="R401" s="182"/>
      <c r="S401" s="1"/>
      <c r="T401" s="1"/>
      <c r="U401" s="1"/>
      <c r="V401" s="1"/>
      <c r="W401" s="1"/>
      <c r="X401" s="1"/>
      <c r="Y401" s="1"/>
      <c r="Z401" s="1"/>
    </row>
    <row r="402" spans="1:26" ht="14.25" customHeight="1">
      <c r="A402" s="1"/>
      <c r="B402" s="1"/>
      <c r="C402" s="115">
        <v>57040</v>
      </c>
      <c r="D402" s="125">
        <v>380</v>
      </c>
      <c r="E402" s="209">
        <f t="shared" si="1"/>
        <v>0</v>
      </c>
      <c r="F402" s="182"/>
      <c r="G402" s="209">
        <f t="shared" si="2"/>
        <v>0</v>
      </c>
      <c r="H402" s="182"/>
      <c r="I402" s="209">
        <f t="shared" si="3"/>
        <v>0</v>
      </c>
      <c r="J402" s="182"/>
      <c r="K402" s="209">
        <f t="shared" si="4"/>
        <v>0</v>
      </c>
      <c r="L402" s="182"/>
      <c r="M402" s="181">
        <f t="shared" si="5"/>
        <v>0</v>
      </c>
      <c r="N402" s="182"/>
      <c r="O402" s="181">
        <f t="shared" si="6"/>
        <v>0</v>
      </c>
      <c r="P402" s="182"/>
      <c r="Q402" s="209">
        <f t="shared" si="0"/>
        <v>0</v>
      </c>
      <c r="R402" s="182"/>
      <c r="S402" s="1"/>
      <c r="T402" s="1"/>
      <c r="U402" s="1"/>
      <c r="V402" s="1"/>
      <c r="W402" s="1"/>
      <c r="X402" s="1"/>
      <c r="Y402" s="1"/>
      <c r="Z402" s="1"/>
    </row>
    <row r="403" spans="1:26" ht="14.25" customHeight="1">
      <c r="A403" s="1"/>
      <c r="B403" s="1"/>
      <c r="C403" s="115">
        <v>57071</v>
      </c>
      <c r="D403" s="125">
        <v>381</v>
      </c>
      <c r="E403" s="209">
        <f t="shared" si="1"/>
        <v>0</v>
      </c>
      <c r="F403" s="182"/>
      <c r="G403" s="209">
        <f t="shared" si="2"/>
        <v>0</v>
      </c>
      <c r="H403" s="182"/>
      <c r="I403" s="209">
        <f t="shared" si="3"/>
        <v>0</v>
      </c>
      <c r="J403" s="182"/>
      <c r="K403" s="209">
        <f t="shared" si="4"/>
        <v>0</v>
      </c>
      <c r="L403" s="182"/>
      <c r="M403" s="181">
        <f t="shared" si="5"/>
        <v>0</v>
      </c>
      <c r="N403" s="182"/>
      <c r="O403" s="181">
        <f t="shared" si="6"/>
        <v>0</v>
      </c>
      <c r="P403" s="182"/>
      <c r="Q403" s="209">
        <f t="shared" si="0"/>
        <v>0</v>
      </c>
      <c r="R403" s="182"/>
      <c r="S403" s="1"/>
      <c r="T403" s="1"/>
      <c r="U403" s="1"/>
      <c r="V403" s="1"/>
      <c r="W403" s="1"/>
      <c r="X403" s="1"/>
      <c r="Y403" s="1"/>
      <c r="Z403" s="1"/>
    </row>
    <row r="404" spans="1:26" ht="14.25" customHeight="1">
      <c r="A404" s="1"/>
      <c r="B404" s="1"/>
      <c r="C404" s="115">
        <v>57101</v>
      </c>
      <c r="D404" s="125">
        <v>382</v>
      </c>
      <c r="E404" s="209">
        <f t="shared" si="1"/>
        <v>0</v>
      </c>
      <c r="F404" s="182"/>
      <c r="G404" s="209">
        <f t="shared" si="2"/>
        <v>0</v>
      </c>
      <c r="H404" s="182"/>
      <c r="I404" s="209">
        <f t="shared" si="3"/>
        <v>0</v>
      </c>
      <c r="J404" s="182"/>
      <c r="K404" s="209">
        <f t="shared" si="4"/>
        <v>0</v>
      </c>
      <c r="L404" s="182"/>
      <c r="M404" s="181">
        <f t="shared" si="5"/>
        <v>0</v>
      </c>
      <c r="N404" s="182"/>
      <c r="O404" s="181">
        <f t="shared" si="6"/>
        <v>0</v>
      </c>
      <c r="P404" s="182"/>
      <c r="Q404" s="209">
        <f t="shared" si="0"/>
        <v>0</v>
      </c>
      <c r="R404" s="182"/>
      <c r="S404" s="1"/>
      <c r="T404" s="1"/>
      <c r="U404" s="1"/>
      <c r="V404" s="1"/>
      <c r="W404" s="1"/>
      <c r="X404" s="1"/>
      <c r="Y404" s="1"/>
      <c r="Z404" s="1"/>
    </row>
    <row r="405" spans="1:26" ht="14.25" customHeight="1">
      <c r="A405" s="1"/>
      <c r="B405" s="1"/>
      <c r="C405" s="115">
        <v>57132</v>
      </c>
      <c r="D405" s="125">
        <v>383</v>
      </c>
      <c r="E405" s="209">
        <f t="shared" si="1"/>
        <v>0</v>
      </c>
      <c r="F405" s="182"/>
      <c r="G405" s="209">
        <f t="shared" si="2"/>
        <v>0</v>
      </c>
      <c r="H405" s="182"/>
      <c r="I405" s="209">
        <f t="shared" si="3"/>
        <v>0</v>
      </c>
      <c r="J405" s="182"/>
      <c r="K405" s="209">
        <f t="shared" si="4"/>
        <v>0</v>
      </c>
      <c r="L405" s="182"/>
      <c r="M405" s="181">
        <f t="shared" si="5"/>
        <v>0</v>
      </c>
      <c r="N405" s="182"/>
      <c r="O405" s="181">
        <f t="shared" si="6"/>
        <v>0</v>
      </c>
      <c r="P405" s="182"/>
      <c r="Q405" s="209">
        <f t="shared" si="0"/>
        <v>0</v>
      </c>
      <c r="R405" s="182"/>
      <c r="S405" s="1"/>
      <c r="T405" s="1"/>
      <c r="U405" s="1"/>
      <c r="V405" s="1"/>
      <c r="W405" s="1"/>
      <c r="X405" s="1"/>
      <c r="Y405" s="1"/>
      <c r="Z405" s="1"/>
    </row>
    <row r="406" spans="1:26" ht="14.25" customHeight="1">
      <c r="A406" s="1"/>
      <c r="B406" s="1"/>
      <c r="C406" s="115">
        <v>57162</v>
      </c>
      <c r="D406" s="125">
        <v>384</v>
      </c>
      <c r="E406" s="209">
        <f t="shared" si="1"/>
        <v>0</v>
      </c>
      <c r="F406" s="182"/>
      <c r="G406" s="209">
        <f t="shared" si="2"/>
        <v>0</v>
      </c>
      <c r="H406" s="182"/>
      <c r="I406" s="209">
        <f t="shared" si="3"/>
        <v>0</v>
      </c>
      <c r="J406" s="182"/>
      <c r="K406" s="209">
        <f t="shared" si="4"/>
        <v>0</v>
      </c>
      <c r="L406" s="182"/>
      <c r="M406" s="181">
        <f t="shared" si="5"/>
        <v>0</v>
      </c>
      <c r="N406" s="182"/>
      <c r="O406" s="181">
        <f t="shared" si="6"/>
        <v>0</v>
      </c>
      <c r="P406" s="182"/>
      <c r="Q406" s="209">
        <f t="shared" si="0"/>
        <v>0</v>
      </c>
      <c r="R406" s="182"/>
      <c r="S406" s="1"/>
      <c r="T406" s="1"/>
      <c r="U406" s="1"/>
      <c r="V406" s="1"/>
      <c r="W406" s="1"/>
      <c r="X406" s="1"/>
      <c r="Y406" s="1"/>
      <c r="Z406" s="1"/>
    </row>
    <row r="407" spans="1:26" ht="14.25" customHeight="1">
      <c r="A407" s="1"/>
      <c r="B407" s="1"/>
      <c r="C407" s="115">
        <v>57193</v>
      </c>
      <c r="D407" s="125">
        <v>385</v>
      </c>
      <c r="E407" s="209">
        <f t="shared" si="1"/>
        <v>0</v>
      </c>
      <c r="F407" s="182"/>
      <c r="G407" s="209">
        <f t="shared" si="2"/>
        <v>0</v>
      </c>
      <c r="H407" s="182"/>
      <c r="I407" s="209">
        <f t="shared" si="3"/>
        <v>0</v>
      </c>
      <c r="J407" s="182"/>
      <c r="K407" s="209">
        <f t="shared" si="4"/>
        <v>0</v>
      </c>
      <c r="L407" s="182"/>
      <c r="M407" s="181">
        <f t="shared" si="5"/>
        <v>0</v>
      </c>
      <c r="N407" s="182"/>
      <c r="O407" s="181">
        <f t="shared" si="6"/>
        <v>0</v>
      </c>
      <c r="P407" s="182"/>
      <c r="Q407" s="209">
        <f t="shared" si="0"/>
        <v>0</v>
      </c>
      <c r="R407" s="182"/>
      <c r="S407" s="1"/>
      <c r="T407" s="1"/>
      <c r="U407" s="1"/>
      <c r="V407" s="1"/>
      <c r="W407" s="1"/>
      <c r="X407" s="1"/>
      <c r="Y407" s="1"/>
      <c r="Z407" s="1"/>
    </row>
    <row r="408" spans="1:26" ht="14.25" customHeight="1">
      <c r="A408" s="1"/>
      <c r="B408" s="1"/>
      <c r="C408" s="115">
        <v>57224</v>
      </c>
      <c r="D408" s="125">
        <v>386</v>
      </c>
      <c r="E408" s="209">
        <f t="shared" si="1"/>
        <v>0</v>
      </c>
      <c r="F408" s="182"/>
      <c r="G408" s="209">
        <f t="shared" si="2"/>
        <v>0</v>
      </c>
      <c r="H408" s="182"/>
      <c r="I408" s="209">
        <f t="shared" si="3"/>
        <v>0</v>
      </c>
      <c r="J408" s="182"/>
      <c r="K408" s="209">
        <f t="shared" si="4"/>
        <v>0</v>
      </c>
      <c r="L408" s="182"/>
      <c r="M408" s="181">
        <f t="shared" si="5"/>
        <v>0</v>
      </c>
      <c r="N408" s="182"/>
      <c r="O408" s="181">
        <f t="shared" si="6"/>
        <v>0</v>
      </c>
      <c r="P408" s="182"/>
      <c r="Q408" s="209">
        <f t="shared" si="0"/>
        <v>0</v>
      </c>
      <c r="R408" s="182"/>
      <c r="S408" s="1"/>
      <c r="T408" s="1"/>
      <c r="U408" s="1"/>
      <c r="V408" s="1"/>
      <c r="W408" s="1"/>
      <c r="X408" s="1"/>
      <c r="Y408" s="1"/>
      <c r="Z408" s="1"/>
    </row>
    <row r="409" spans="1:26" ht="14.25" customHeight="1">
      <c r="A409" s="1"/>
      <c r="B409" s="1"/>
      <c r="C409" s="115">
        <v>57254</v>
      </c>
      <c r="D409" s="125">
        <v>387</v>
      </c>
      <c r="E409" s="209">
        <f t="shared" si="1"/>
        <v>0</v>
      </c>
      <c r="F409" s="182"/>
      <c r="G409" s="209">
        <f t="shared" si="2"/>
        <v>0</v>
      </c>
      <c r="H409" s="182"/>
      <c r="I409" s="209">
        <f t="shared" si="3"/>
        <v>0</v>
      </c>
      <c r="J409" s="182"/>
      <c r="K409" s="209">
        <f t="shared" si="4"/>
        <v>0</v>
      </c>
      <c r="L409" s="182"/>
      <c r="M409" s="181">
        <f t="shared" si="5"/>
        <v>0</v>
      </c>
      <c r="N409" s="182"/>
      <c r="O409" s="181">
        <f t="shared" si="6"/>
        <v>0</v>
      </c>
      <c r="P409" s="182"/>
      <c r="Q409" s="209">
        <f t="shared" si="0"/>
        <v>0</v>
      </c>
      <c r="R409" s="182"/>
      <c r="S409" s="1"/>
      <c r="T409" s="1"/>
      <c r="U409" s="1"/>
      <c r="V409" s="1"/>
      <c r="W409" s="1"/>
      <c r="X409" s="1"/>
      <c r="Y409" s="1"/>
      <c r="Z409" s="1"/>
    </row>
    <row r="410" spans="1:26" ht="14.25" customHeight="1">
      <c r="A410" s="1"/>
      <c r="B410" s="1"/>
      <c r="C410" s="115">
        <v>57285</v>
      </c>
      <c r="D410" s="125">
        <v>388</v>
      </c>
      <c r="E410" s="209">
        <f t="shared" si="1"/>
        <v>0</v>
      </c>
      <c r="F410" s="182"/>
      <c r="G410" s="209">
        <f t="shared" si="2"/>
        <v>0</v>
      </c>
      <c r="H410" s="182"/>
      <c r="I410" s="209">
        <f t="shared" si="3"/>
        <v>0</v>
      </c>
      <c r="J410" s="182"/>
      <c r="K410" s="209">
        <f t="shared" si="4"/>
        <v>0</v>
      </c>
      <c r="L410" s="182"/>
      <c r="M410" s="181">
        <f t="shared" si="5"/>
        <v>0</v>
      </c>
      <c r="N410" s="182"/>
      <c r="O410" s="181">
        <f t="shared" si="6"/>
        <v>0</v>
      </c>
      <c r="P410" s="182"/>
      <c r="Q410" s="209">
        <f t="shared" si="0"/>
        <v>0</v>
      </c>
      <c r="R410" s="182"/>
      <c r="S410" s="1"/>
      <c r="T410" s="1"/>
      <c r="U410" s="1"/>
      <c r="V410" s="1"/>
      <c r="W410" s="1"/>
      <c r="X410" s="1"/>
      <c r="Y410" s="1"/>
      <c r="Z410" s="1"/>
    </row>
    <row r="411" spans="1:26" ht="14.25" customHeight="1">
      <c r="A411" s="1"/>
      <c r="B411" s="1"/>
      <c r="C411" s="115">
        <v>57315</v>
      </c>
      <c r="D411" s="125">
        <v>389</v>
      </c>
      <c r="E411" s="209">
        <f t="shared" si="1"/>
        <v>0</v>
      </c>
      <c r="F411" s="182"/>
      <c r="G411" s="209">
        <f t="shared" si="2"/>
        <v>0</v>
      </c>
      <c r="H411" s="182"/>
      <c r="I411" s="209">
        <f t="shared" si="3"/>
        <v>0</v>
      </c>
      <c r="J411" s="182"/>
      <c r="K411" s="209">
        <f t="shared" si="4"/>
        <v>0</v>
      </c>
      <c r="L411" s="182"/>
      <c r="M411" s="181">
        <f t="shared" si="5"/>
        <v>0</v>
      </c>
      <c r="N411" s="182"/>
      <c r="O411" s="181">
        <f t="shared" si="6"/>
        <v>0</v>
      </c>
      <c r="P411" s="182"/>
      <c r="Q411" s="209">
        <f t="shared" si="0"/>
        <v>0</v>
      </c>
      <c r="R411" s="182"/>
      <c r="S411" s="1"/>
      <c r="T411" s="1"/>
      <c r="U411" s="1"/>
      <c r="V411" s="1"/>
      <c r="W411" s="1"/>
      <c r="X411" s="1"/>
      <c r="Y411" s="1"/>
      <c r="Z411" s="1"/>
    </row>
    <row r="412" spans="1:26" ht="14.25" customHeight="1">
      <c r="A412" s="1"/>
      <c r="B412" s="1"/>
      <c r="C412" s="115">
        <v>57346</v>
      </c>
      <c r="D412" s="125">
        <v>390</v>
      </c>
      <c r="E412" s="209">
        <f t="shared" si="1"/>
        <v>0</v>
      </c>
      <c r="F412" s="182"/>
      <c r="G412" s="209">
        <f t="shared" si="2"/>
        <v>0</v>
      </c>
      <c r="H412" s="182"/>
      <c r="I412" s="209">
        <f t="shared" si="3"/>
        <v>0</v>
      </c>
      <c r="J412" s="182"/>
      <c r="K412" s="209">
        <f t="shared" si="4"/>
        <v>0</v>
      </c>
      <c r="L412" s="182"/>
      <c r="M412" s="181">
        <f t="shared" si="5"/>
        <v>0</v>
      </c>
      <c r="N412" s="182"/>
      <c r="O412" s="181">
        <f t="shared" si="6"/>
        <v>0</v>
      </c>
      <c r="P412" s="182"/>
      <c r="Q412" s="209">
        <f t="shared" si="0"/>
        <v>0</v>
      </c>
      <c r="R412" s="182"/>
      <c r="S412" s="1"/>
      <c r="T412" s="1"/>
      <c r="U412" s="1"/>
      <c r="V412" s="1"/>
      <c r="W412" s="1"/>
      <c r="X412" s="1"/>
      <c r="Y412" s="1"/>
      <c r="Z412" s="1"/>
    </row>
    <row r="413" spans="1:26" ht="14.25" customHeight="1">
      <c r="A413" s="1"/>
      <c r="B413" s="1"/>
      <c r="C413" s="115">
        <v>57377</v>
      </c>
      <c r="D413" s="125">
        <v>391</v>
      </c>
      <c r="E413" s="209">
        <f t="shared" si="1"/>
        <v>0</v>
      </c>
      <c r="F413" s="182"/>
      <c r="G413" s="209">
        <f t="shared" si="2"/>
        <v>0</v>
      </c>
      <c r="H413" s="182"/>
      <c r="I413" s="209">
        <f t="shared" si="3"/>
        <v>0</v>
      </c>
      <c r="J413" s="182"/>
      <c r="K413" s="209">
        <f t="shared" si="4"/>
        <v>0</v>
      </c>
      <c r="L413" s="182"/>
      <c r="M413" s="181">
        <f t="shared" si="5"/>
        <v>0</v>
      </c>
      <c r="N413" s="182"/>
      <c r="O413" s="181">
        <f t="shared" si="6"/>
        <v>0</v>
      </c>
      <c r="P413" s="182"/>
      <c r="Q413" s="209">
        <f t="shared" si="0"/>
        <v>0</v>
      </c>
      <c r="R413" s="182"/>
      <c r="S413" s="1"/>
      <c r="T413" s="1"/>
      <c r="U413" s="1"/>
      <c r="V413" s="1"/>
      <c r="W413" s="1"/>
      <c r="X413" s="1"/>
      <c r="Y413" s="1"/>
      <c r="Z413" s="1"/>
    </row>
    <row r="414" spans="1:26" ht="14.25" customHeight="1">
      <c r="A414" s="1"/>
      <c r="B414" s="1"/>
      <c r="C414" s="115">
        <v>57405</v>
      </c>
      <c r="D414" s="125">
        <v>392</v>
      </c>
      <c r="E414" s="209">
        <f t="shared" si="1"/>
        <v>0</v>
      </c>
      <c r="F414" s="182"/>
      <c r="G414" s="209">
        <f t="shared" si="2"/>
        <v>0</v>
      </c>
      <c r="H414" s="182"/>
      <c r="I414" s="209">
        <f t="shared" si="3"/>
        <v>0</v>
      </c>
      <c r="J414" s="182"/>
      <c r="K414" s="209">
        <f t="shared" si="4"/>
        <v>0</v>
      </c>
      <c r="L414" s="182"/>
      <c r="M414" s="181">
        <f t="shared" si="5"/>
        <v>0</v>
      </c>
      <c r="N414" s="182"/>
      <c r="O414" s="181">
        <f t="shared" si="6"/>
        <v>0</v>
      </c>
      <c r="P414" s="182"/>
      <c r="Q414" s="209">
        <f t="shared" si="0"/>
        <v>0</v>
      </c>
      <c r="R414" s="182"/>
      <c r="S414" s="1"/>
      <c r="T414" s="1"/>
      <c r="U414" s="1"/>
      <c r="V414" s="1"/>
      <c r="W414" s="1"/>
      <c r="X414" s="1"/>
      <c r="Y414" s="1"/>
      <c r="Z414" s="1"/>
    </row>
    <row r="415" spans="1:26" ht="14.25" customHeight="1">
      <c r="A415" s="1"/>
      <c r="B415" s="1"/>
      <c r="C415" s="115">
        <v>57436</v>
      </c>
      <c r="D415" s="125">
        <v>393</v>
      </c>
      <c r="E415" s="209">
        <f t="shared" si="1"/>
        <v>0</v>
      </c>
      <c r="F415" s="182"/>
      <c r="G415" s="209">
        <f t="shared" si="2"/>
        <v>0</v>
      </c>
      <c r="H415" s="182"/>
      <c r="I415" s="209">
        <f t="shared" si="3"/>
        <v>0</v>
      </c>
      <c r="J415" s="182"/>
      <c r="K415" s="209">
        <f t="shared" si="4"/>
        <v>0</v>
      </c>
      <c r="L415" s="182"/>
      <c r="M415" s="181">
        <f t="shared" si="5"/>
        <v>0</v>
      </c>
      <c r="N415" s="182"/>
      <c r="O415" s="181">
        <f t="shared" si="6"/>
        <v>0</v>
      </c>
      <c r="P415" s="182"/>
      <c r="Q415" s="209">
        <f t="shared" si="0"/>
        <v>0</v>
      </c>
      <c r="R415" s="182"/>
      <c r="S415" s="1"/>
      <c r="T415" s="1"/>
      <c r="U415" s="1"/>
      <c r="V415" s="1"/>
      <c r="W415" s="1"/>
      <c r="X415" s="1"/>
      <c r="Y415" s="1"/>
      <c r="Z415" s="1"/>
    </row>
    <row r="416" spans="1:26" ht="14.25" customHeight="1">
      <c r="A416" s="1"/>
      <c r="B416" s="1"/>
      <c r="C416" s="115">
        <v>57466</v>
      </c>
      <c r="D416" s="125">
        <v>394</v>
      </c>
      <c r="E416" s="209">
        <f t="shared" si="1"/>
        <v>0</v>
      </c>
      <c r="F416" s="182"/>
      <c r="G416" s="209">
        <f t="shared" si="2"/>
        <v>0</v>
      </c>
      <c r="H416" s="182"/>
      <c r="I416" s="209">
        <f t="shared" si="3"/>
        <v>0</v>
      </c>
      <c r="J416" s="182"/>
      <c r="K416" s="209">
        <f t="shared" si="4"/>
        <v>0</v>
      </c>
      <c r="L416" s="182"/>
      <c r="M416" s="181">
        <f t="shared" si="5"/>
        <v>0</v>
      </c>
      <c r="N416" s="182"/>
      <c r="O416" s="181">
        <f t="shared" si="6"/>
        <v>0</v>
      </c>
      <c r="P416" s="182"/>
      <c r="Q416" s="209">
        <f t="shared" si="0"/>
        <v>0</v>
      </c>
      <c r="R416" s="182"/>
      <c r="S416" s="1"/>
      <c r="T416" s="1"/>
      <c r="U416" s="1"/>
      <c r="V416" s="1"/>
      <c r="W416" s="1"/>
      <c r="X416" s="1"/>
      <c r="Y416" s="1"/>
      <c r="Z416" s="1"/>
    </row>
    <row r="417" spans="1:26" ht="14.25" customHeight="1">
      <c r="A417" s="1"/>
      <c r="B417" s="1"/>
      <c r="C417" s="115">
        <v>57497</v>
      </c>
      <c r="D417" s="125">
        <v>395</v>
      </c>
      <c r="E417" s="209">
        <f t="shared" si="1"/>
        <v>0</v>
      </c>
      <c r="F417" s="182"/>
      <c r="G417" s="209">
        <f t="shared" si="2"/>
        <v>0</v>
      </c>
      <c r="H417" s="182"/>
      <c r="I417" s="209">
        <f t="shared" si="3"/>
        <v>0</v>
      </c>
      <c r="J417" s="182"/>
      <c r="K417" s="209">
        <f t="shared" si="4"/>
        <v>0</v>
      </c>
      <c r="L417" s="182"/>
      <c r="M417" s="181">
        <f t="shared" si="5"/>
        <v>0</v>
      </c>
      <c r="N417" s="182"/>
      <c r="O417" s="181">
        <f t="shared" si="6"/>
        <v>0</v>
      </c>
      <c r="P417" s="182"/>
      <c r="Q417" s="209">
        <f t="shared" si="0"/>
        <v>0</v>
      </c>
      <c r="R417" s="182"/>
      <c r="S417" s="1"/>
      <c r="T417" s="1"/>
      <c r="U417" s="1"/>
      <c r="V417" s="1"/>
      <c r="W417" s="1"/>
      <c r="X417" s="1"/>
      <c r="Y417" s="1"/>
      <c r="Z417" s="1"/>
    </row>
    <row r="418" spans="1:26" ht="14.25" customHeight="1">
      <c r="A418" s="1"/>
      <c r="B418" s="1"/>
      <c r="C418" s="115">
        <v>57527</v>
      </c>
      <c r="D418" s="125">
        <v>396</v>
      </c>
      <c r="E418" s="209">
        <f t="shared" si="1"/>
        <v>0</v>
      </c>
      <c r="F418" s="182"/>
      <c r="G418" s="209">
        <f t="shared" si="2"/>
        <v>0</v>
      </c>
      <c r="H418" s="182"/>
      <c r="I418" s="209">
        <f t="shared" si="3"/>
        <v>0</v>
      </c>
      <c r="J418" s="182"/>
      <c r="K418" s="209">
        <f t="shared" si="4"/>
        <v>0</v>
      </c>
      <c r="L418" s="182"/>
      <c r="M418" s="181">
        <f t="shared" si="5"/>
        <v>0</v>
      </c>
      <c r="N418" s="182"/>
      <c r="O418" s="181">
        <f t="shared" si="6"/>
        <v>0</v>
      </c>
      <c r="P418" s="182"/>
      <c r="Q418" s="209">
        <f t="shared" si="0"/>
        <v>0</v>
      </c>
      <c r="R418" s="182"/>
      <c r="S418" s="1"/>
      <c r="T418" s="1"/>
      <c r="U418" s="1"/>
      <c r="V418" s="1"/>
      <c r="W418" s="1"/>
      <c r="X418" s="1"/>
      <c r="Y418" s="1"/>
      <c r="Z418" s="1"/>
    </row>
    <row r="419" spans="1:26" ht="14.25" customHeight="1">
      <c r="A419" s="1"/>
      <c r="B419" s="1"/>
      <c r="C419" s="115">
        <v>57558</v>
      </c>
      <c r="D419" s="125">
        <v>397</v>
      </c>
      <c r="E419" s="209">
        <f t="shared" si="1"/>
        <v>0</v>
      </c>
      <c r="F419" s="182"/>
      <c r="G419" s="209">
        <f t="shared" si="2"/>
        <v>0</v>
      </c>
      <c r="H419" s="182"/>
      <c r="I419" s="209">
        <f t="shared" si="3"/>
        <v>0</v>
      </c>
      <c r="J419" s="182"/>
      <c r="K419" s="209">
        <f t="shared" si="4"/>
        <v>0</v>
      </c>
      <c r="L419" s="182"/>
      <c r="M419" s="181">
        <f t="shared" si="5"/>
        <v>0</v>
      </c>
      <c r="N419" s="182"/>
      <c r="O419" s="181">
        <f t="shared" si="6"/>
        <v>0</v>
      </c>
      <c r="P419" s="182"/>
      <c r="Q419" s="209">
        <f t="shared" si="0"/>
        <v>0</v>
      </c>
      <c r="R419" s="182"/>
      <c r="S419" s="1"/>
      <c r="T419" s="1"/>
      <c r="U419" s="1"/>
      <c r="V419" s="1"/>
      <c r="W419" s="1"/>
      <c r="X419" s="1"/>
      <c r="Y419" s="1"/>
      <c r="Z419" s="1"/>
    </row>
    <row r="420" spans="1:26" ht="14.25" customHeight="1">
      <c r="A420" s="1"/>
      <c r="B420" s="1"/>
      <c r="C420" s="115">
        <v>57589</v>
      </c>
      <c r="D420" s="125">
        <v>398</v>
      </c>
      <c r="E420" s="209">
        <f t="shared" si="1"/>
        <v>0</v>
      </c>
      <c r="F420" s="182"/>
      <c r="G420" s="209">
        <f t="shared" si="2"/>
        <v>0</v>
      </c>
      <c r="H420" s="182"/>
      <c r="I420" s="209">
        <f t="shared" si="3"/>
        <v>0</v>
      </c>
      <c r="J420" s="182"/>
      <c r="K420" s="209">
        <f t="shared" si="4"/>
        <v>0</v>
      </c>
      <c r="L420" s="182"/>
      <c r="M420" s="181">
        <f t="shared" si="5"/>
        <v>0</v>
      </c>
      <c r="N420" s="182"/>
      <c r="O420" s="181">
        <f t="shared" si="6"/>
        <v>0</v>
      </c>
      <c r="P420" s="182"/>
      <c r="Q420" s="209">
        <f t="shared" si="0"/>
        <v>0</v>
      </c>
      <c r="R420" s="182"/>
      <c r="S420" s="1"/>
      <c r="T420" s="1"/>
      <c r="U420" s="1"/>
      <c r="V420" s="1"/>
      <c r="W420" s="1"/>
      <c r="X420" s="1"/>
      <c r="Y420" s="1"/>
      <c r="Z420" s="1"/>
    </row>
    <row r="421" spans="1:26" ht="14.25" customHeight="1">
      <c r="A421" s="1"/>
      <c r="B421" s="1"/>
      <c r="C421" s="115">
        <v>57619</v>
      </c>
      <c r="D421" s="125">
        <v>399</v>
      </c>
      <c r="E421" s="209">
        <f t="shared" si="1"/>
        <v>0</v>
      </c>
      <c r="F421" s="182"/>
      <c r="G421" s="209">
        <f t="shared" si="2"/>
        <v>0</v>
      </c>
      <c r="H421" s="182"/>
      <c r="I421" s="209">
        <f t="shared" si="3"/>
        <v>0</v>
      </c>
      <c r="J421" s="182"/>
      <c r="K421" s="209">
        <f t="shared" si="4"/>
        <v>0</v>
      </c>
      <c r="L421" s="182"/>
      <c r="M421" s="181">
        <f t="shared" si="5"/>
        <v>0</v>
      </c>
      <c r="N421" s="182"/>
      <c r="O421" s="181">
        <f t="shared" si="6"/>
        <v>0</v>
      </c>
      <c r="P421" s="182"/>
      <c r="Q421" s="209">
        <f t="shared" si="0"/>
        <v>0</v>
      </c>
      <c r="R421" s="182"/>
      <c r="S421" s="1"/>
      <c r="T421" s="1"/>
      <c r="U421" s="1"/>
      <c r="V421" s="1"/>
      <c r="W421" s="1"/>
      <c r="X421" s="1"/>
      <c r="Y421" s="1"/>
      <c r="Z421" s="1"/>
    </row>
    <row r="422" spans="1:26" ht="14.25" customHeight="1">
      <c r="A422" s="1"/>
      <c r="B422" s="1"/>
      <c r="C422" s="115">
        <v>57650</v>
      </c>
      <c r="D422" s="125">
        <v>400</v>
      </c>
      <c r="E422" s="209">
        <f t="shared" si="1"/>
        <v>0</v>
      </c>
      <c r="F422" s="182"/>
      <c r="G422" s="209">
        <f t="shared" si="2"/>
        <v>0</v>
      </c>
      <c r="H422" s="182"/>
      <c r="I422" s="209">
        <f t="shared" si="3"/>
        <v>0</v>
      </c>
      <c r="J422" s="182"/>
      <c r="K422" s="209">
        <f t="shared" si="4"/>
        <v>0</v>
      </c>
      <c r="L422" s="182"/>
      <c r="M422" s="181">
        <f t="shared" si="5"/>
        <v>0</v>
      </c>
      <c r="N422" s="182"/>
      <c r="O422" s="181">
        <f t="shared" si="6"/>
        <v>0</v>
      </c>
      <c r="P422" s="182"/>
      <c r="Q422" s="209">
        <f t="shared" si="0"/>
        <v>0</v>
      </c>
      <c r="R422" s="182"/>
      <c r="S422" s="1"/>
      <c r="T422" s="1"/>
      <c r="U422" s="1"/>
      <c r="V422" s="1"/>
      <c r="W422" s="1"/>
      <c r="X422" s="1"/>
      <c r="Y422" s="1"/>
      <c r="Z422" s="1"/>
    </row>
    <row r="423" spans="1:26" ht="14.25" customHeight="1">
      <c r="A423" s="1"/>
      <c r="B423" s="1"/>
      <c r="C423" s="115">
        <v>57680</v>
      </c>
      <c r="D423" s="125">
        <v>401</v>
      </c>
      <c r="E423" s="209">
        <f t="shared" si="1"/>
        <v>0</v>
      </c>
      <c r="F423" s="182"/>
      <c r="G423" s="209">
        <f t="shared" si="2"/>
        <v>0</v>
      </c>
      <c r="H423" s="182"/>
      <c r="I423" s="209">
        <f t="shared" si="3"/>
        <v>0</v>
      </c>
      <c r="J423" s="182"/>
      <c r="K423" s="209">
        <f t="shared" si="4"/>
        <v>0</v>
      </c>
      <c r="L423" s="182"/>
      <c r="M423" s="181">
        <f t="shared" si="5"/>
        <v>0</v>
      </c>
      <c r="N423" s="182"/>
      <c r="O423" s="181">
        <f t="shared" si="6"/>
        <v>0</v>
      </c>
      <c r="P423" s="182"/>
      <c r="Q423" s="209">
        <f t="shared" si="0"/>
        <v>0</v>
      </c>
      <c r="R423" s="182"/>
      <c r="S423" s="1"/>
      <c r="T423" s="1"/>
      <c r="U423" s="1"/>
      <c r="V423" s="1"/>
      <c r="W423" s="1"/>
      <c r="X423" s="1"/>
      <c r="Y423" s="1"/>
      <c r="Z423" s="1"/>
    </row>
    <row r="424" spans="1:26" ht="14.25" customHeight="1">
      <c r="A424" s="1"/>
      <c r="B424" s="1"/>
      <c r="C424" s="115">
        <v>57711</v>
      </c>
      <c r="D424" s="125">
        <v>402</v>
      </c>
      <c r="E424" s="209">
        <f t="shared" si="1"/>
        <v>0</v>
      </c>
      <c r="F424" s="182"/>
      <c r="G424" s="209">
        <f t="shared" si="2"/>
        <v>0</v>
      </c>
      <c r="H424" s="182"/>
      <c r="I424" s="209">
        <f t="shared" si="3"/>
        <v>0</v>
      </c>
      <c r="J424" s="182"/>
      <c r="K424" s="209">
        <f t="shared" si="4"/>
        <v>0</v>
      </c>
      <c r="L424" s="182"/>
      <c r="M424" s="181">
        <f t="shared" si="5"/>
        <v>0</v>
      </c>
      <c r="N424" s="182"/>
      <c r="O424" s="181">
        <f t="shared" si="6"/>
        <v>0</v>
      </c>
      <c r="P424" s="182"/>
      <c r="Q424" s="209">
        <f t="shared" si="0"/>
        <v>0</v>
      </c>
      <c r="R424" s="182"/>
      <c r="S424" s="1"/>
      <c r="T424" s="1"/>
      <c r="U424" s="1"/>
      <c r="V424" s="1"/>
      <c r="W424" s="1"/>
      <c r="X424" s="1"/>
      <c r="Y424" s="1"/>
      <c r="Z424" s="1"/>
    </row>
    <row r="425" spans="1:26" ht="14.25" customHeight="1">
      <c r="A425" s="1"/>
      <c r="B425" s="1"/>
      <c r="C425" s="115">
        <v>57742</v>
      </c>
      <c r="D425" s="125">
        <v>403</v>
      </c>
      <c r="E425" s="209">
        <f t="shared" si="1"/>
        <v>0</v>
      </c>
      <c r="F425" s="182"/>
      <c r="G425" s="209">
        <f t="shared" si="2"/>
        <v>0</v>
      </c>
      <c r="H425" s="182"/>
      <c r="I425" s="209">
        <f t="shared" si="3"/>
        <v>0</v>
      </c>
      <c r="J425" s="182"/>
      <c r="K425" s="209">
        <f t="shared" si="4"/>
        <v>0</v>
      </c>
      <c r="L425" s="182"/>
      <c r="M425" s="181">
        <f t="shared" si="5"/>
        <v>0</v>
      </c>
      <c r="N425" s="182"/>
      <c r="O425" s="181">
        <f t="shared" si="6"/>
        <v>0</v>
      </c>
      <c r="P425" s="182"/>
      <c r="Q425" s="209">
        <f t="shared" si="0"/>
        <v>0</v>
      </c>
      <c r="R425" s="182"/>
      <c r="S425" s="1"/>
      <c r="T425" s="1"/>
      <c r="U425" s="1"/>
      <c r="V425" s="1"/>
      <c r="W425" s="1"/>
      <c r="X425" s="1"/>
      <c r="Y425" s="1"/>
      <c r="Z425" s="1"/>
    </row>
    <row r="426" spans="1:26" ht="14.25" customHeight="1">
      <c r="A426" s="1"/>
      <c r="B426" s="1"/>
      <c r="C426" s="115">
        <v>57770</v>
      </c>
      <c r="D426" s="125">
        <v>404</v>
      </c>
      <c r="E426" s="209">
        <f t="shared" si="1"/>
        <v>0</v>
      </c>
      <c r="F426" s="182"/>
      <c r="G426" s="209">
        <f t="shared" si="2"/>
        <v>0</v>
      </c>
      <c r="H426" s="182"/>
      <c r="I426" s="209">
        <f t="shared" si="3"/>
        <v>0</v>
      </c>
      <c r="J426" s="182"/>
      <c r="K426" s="209">
        <f t="shared" si="4"/>
        <v>0</v>
      </c>
      <c r="L426" s="182"/>
      <c r="M426" s="181">
        <f t="shared" si="5"/>
        <v>0</v>
      </c>
      <c r="N426" s="182"/>
      <c r="O426" s="181">
        <f t="shared" si="6"/>
        <v>0</v>
      </c>
      <c r="P426" s="182"/>
      <c r="Q426" s="209">
        <f t="shared" si="0"/>
        <v>0</v>
      </c>
      <c r="R426" s="182"/>
      <c r="S426" s="1"/>
      <c r="T426" s="1"/>
      <c r="U426" s="1"/>
      <c r="V426" s="1"/>
      <c r="W426" s="1"/>
      <c r="X426" s="1"/>
      <c r="Y426" s="1"/>
      <c r="Z426" s="1"/>
    </row>
    <row r="427" spans="1:26" ht="14.25" customHeight="1">
      <c r="A427" s="1"/>
      <c r="B427" s="1"/>
      <c r="C427" s="115">
        <v>57801</v>
      </c>
      <c r="D427" s="125">
        <v>405</v>
      </c>
      <c r="E427" s="209">
        <f t="shared" si="1"/>
        <v>0</v>
      </c>
      <c r="F427" s="182"/>
      <c r="G427" s="209">
        <f t="shared" si="2"/>
        <v>0</v>
      </c>
      <c r="H427" s="182"/>
      <c r="I427" s="209">
        <f t="shared" si="3"/>
        <v>0</v>
      </c>
      <c r="J427" s="182"/>
      <c r="K427" s="209">
        <f t="shared" si="4"/>
        <v>0</v>
      </c>
      <c r="L427" s="182"/>
      <c r="M427" s="181">
        <f t="shared" si="5"/>
        <v>0</v>
      </c>
      <c r="N427" s="182"/>
      <c r="O427" s="181">
        <f t="shared" si="6"/>
        <v>0</v>
      </c>
      <c r="P427" s="182"/>
      <c r="Q427" s="209">
        <f t="shared" si="0"/>
        <v>0</v>
      </c>
      <c r="R427" s="182"/>
      <c r="S427" s="1"/>
      <c r="T427" s="1"/>
      <c r="U427" s="1"/>
      <c r="V427" s="1"/>
      <c r="W427" s="1"/>
      <c r="X427" s="1"/>
      <c r="Y427" s="1"/>
      <c r="Z427" s="1"/>
    </row>
    <row r="428" spans="1:26" ht="14.25" customHeight="1">
      <c r="A428" s="1"/>
      <c r="B428" s="1"/>
      <c r="C428" s="115">
        <v>57831</v>
      </c>
      <c r="D428" s="125">
        <v>406</v>
      </c>
      <c r="E428" s="209">
        <f t="shared" si="1"/>
        <v>0</v>
      </c>
      <c r="F428" s="182"/>
      <c r="G428" s="209">
        <f t="shared" si="2"/>
        <v>0</v>
      </c>
      <c r="H428" s="182"/>
      <c r="I428" s="209">
        <f t="shared" si="3"/>
        <v>0</v>
      </c>
      <c r="J428" s="182"/>
      <c r="K428" s="209">
        <f t="shared" si="4"/>
        <v>0</v>
      </c>
      <c r="L428" s="182"/>
      <c r="M428" s="181">
        <f t="shared" si="5"/>
        <v>0</v>
      </c>
      <c r="N428" s="182"/>
      <c r="O428" s="181">
        <f t="shared" si="6"/>
        <v>0</v>
      </c>
      <c r="P428" s="182"/>
      <c r="Q428" s="209">
        <f t="shared" si="0"/>
        <v>0</v>
      </c>
      <c r="R428" s="182"/>
      <c r="S428" s="1"/>
      <c r="T428" s="1"/>
      <c r="U428" s="1"/>
      <c r="V428" s="1"/>
      <c r="W428" s="1"/>
      <c r="X428" s="1"/>
      <c r="Y428" s="1"/>
      <c r="Z428" s="1"/>
    </row>
    <row r="429" spans="1:26" ht="14.25" customHeight="1">
      <c r="A429" s="1"/>
      <c r="B429" s="1"/>
      <c r="C429" s="115">
        <v>57862</v>
      </c>
      <c r="D429" s="125">
        <v>407</v>
      </c>
      <c r="E429" s="209">
        <f t="shared" si="1"/>
        <v>0</v>
      </c>
      <c r="F429" s="182"/>
      <c r="G429" s="209">
        <f t="shared" si="2"/>
        <v>0</v>
      </c>
      <c r="H429" s="182"/>
      <c r="I429" s="209">
        <f t="shared" si="3"/>
        <v>0</v>
      </c>
      <c r="J429" s="182"/>
      <c r="K429" s="209">
        <f t="shared" si="4"/>
        <v>0</v>
      </c>
      <c r="L429" s="182"/>
      <c r="M429" s="181">
        <f t="shared" si="5"/>
        <v>0</v>
      </c>
      <c r="N429" s="182"/>
      <c r="O429" s="181">
        <f t="shared" si="6"/>
        <v>0</v>
      </c>
      <c r="P429" s="182"/>
      <c r="Q429" s="209">
        <f t="shared" si="0"/>
        <v>0</v>
      </c>
      <c r="R429" s="182"/>
      <c r="S429" s="1"/>
      <c r="T429" s="1"/>
      <c r="U429" s="1"/>
      <c r="V429" s="1"/>
      <c r="W429" s="1"/>
      <c r="X429" s="1"/>
      <c r="Y429" s="1"/>
      <c r="Z429" s="1"/>
    </row>
    <row r="430" spans="1:26" ht="14.25" customHeight="1">
      <c r="A430" s="1"/>
      <c r="B430" s="1"/>
      <c r="C430" s="115">
        <v>57892</v>
      </c>
      <c r="D430" s="125">
        <v>408</v>
      </c>
      <c r="E430" s="209">
        <f t="shared" si="1"/>
        <v>0</v>
      </c>
      <c r="F430" s="182"/>
      <c r="G430" s="209">
        <f t="shared" si="2"/>
        <v>0</v>
      </c>
      <c r="H430" s="182"/>
      <c r="I430" s="209">
        <f t="shared" si="3"/>
        <v>0</v>
      </c>
      <c r="J430" s="182"/>
      <c r="K430" s="209">
        <f t="shared" si="4"/>
        <v>0</v>
      </c>
      <c r="L430" s="182"/>
      <c r="M430" s="181">
        <f t="shared" si="5"/>
        <v>0</v>
      </c>
      <c r="N430" s="182"/>
      <c r="O430" s="181">
        <f t="shared" si="6"/>
        <v>0</v>
      </c>
      <c r="P430" s="182"/>
      <c r="Q430" s="209">
        <f t="shared" si="0"/>
        <v>0</v>
      </c>
      <c r="R430" s="182"/>
      <c r="S430" s="1"/>
      <c r="T430" s="1"/>
      <c r="U430" s="1"/>
      <c r="V430" s="1"/>
      <c r="W430" s="1"/>
      <c r="X430" s="1"/>
      <c r="Y430" s="1"/>
      <c r="Z430" s="1"/>
    </row>
    <row r="431" spans="1:26" ht="14.25" customHeight="1">
      <c r="A431" s="1"/>
      <c r="B431" s="1"/>
      <c r="C431" s="115">
        <v>57923</v>
      </c>
      <c r="D431" s="125">
        <v>409</v>
      </c>
      <c r="E431" s="209">
        <f t="shared" si="1"/>
        <v>0</v>
      </c>
      <c r="F431" s="182"/>
      <c r="G431" s="209">
        <f t="shared" si="2"/>
        <v>0</v>
      </c>
      <c r="H431" s="182"/>
      <c r="I431" s="209">
        <f t="shared" si="3"/>
        <v>0</v>
      </c>
      <c r="J431" s="182"/>
      <c r="K431" s="209">
        <f t="shared" si="4"/>
        <v>0</v>
      </c>
      <c r="L431" s="182"/>
      <c r="M431" s="181">
        <f t="shared" si="5"/>
        <v>0</v>
      </c>
      <c r="N431" s="182"/>
      <c r="O431" s="181">
        <f t="shared" si="6"/>
        <v>0</v>
      </c>
      <c r="P431" s="182"/>
      <c r="Q431" s="209">
        <f t="shared" si="0"/>
        <v>0</v>
      </c>
      <c r="R431" s="182"/>
      <c r="S431" s="1"/>
      <c r="T431" s="1"/>
      <c r="U431" s="1"/>
      <c r="V431" s="1"/>
      <c r="W431" s="1"/>
      <c r="X431" s="1"/>
      <c r="Y431" s="1"/>
      <c r="Z431" s="1"/>
    </row>
    <row r="432" spans="1:26" ht="14.25" customHeight="1">
      <c r="A432" s="1"/>
      <c r="B432" s="1"/>
      <c r="C432" s="115">
        <v>57954</v>
      </c>
      <c r="D432" s="125">
        <v>410</v>
      </c>
      <c r="E432" s="209">
        <f t="shared" si="1"/>
        <v>0</v>
      </c>
      <c r="F432" s="182"/>
      <c r="G432" s="209">
        <f t="shared" si="2"/>
        <v>0</v>
      </c>
      <c r="H432" s="182"/>
      <c r="I432" s="209">
        <f t="shared" si="3"/>
        <v>0</v>
      </c>
      <c r="J432" s="182"/>
      <c r="K432" s="209">
        <f t="shared" si="4"/>
        <v>0</v>
      </c>
      <c r="L432" s="182"/>
      <c r="M432" s="181">
        <f t="shared" si="5"/>
        <v>0</v>
      </c>
      <c r="N432" s="182"/>
      <c r="O432" s="181">
        <f t="shared" si="6"/>
        <v>0</v>
      </c>
      <c r="P432" s="182"/>
      <c r="Q432" s="209">
        <f t="shared" si="0"/>
        <v>0</v>
      </c>
      <c r="R432" s="182"/>
      <c r="S432" s="1"/>
      <c r="T432" s="1"/>
      <c r="U432" s="1"/>
      <c r="V432" s="1"/>
      <c r="W432" s="1"/>
      <c r="X432" s="1"/>
      <c r="Y432" s="1"/>
      <c r="Z432" s="1"/>
    </row>
    <row r="433" spans="1:26" ht="14.25" customHeight="1">
      <c r="A433" s="1"/>
      <c r="B433" s="1"/>
      <c r="C433" s="115">
        <v>57984</v>
      </c>
      <c r="D433" s="125">
        <v>411</v>
      </c>
      <c r="E433" s="209">
        <f t="shared" si="1"/>
        <v>0</v>
      </c>
      <c r="F433" s="182"/>
      <c r="G433" s="209">
        <f t="shared" si="2"/>
        <v>0</v>
      </c>
      <c r="H433" s="182"/>
      <c r="I433" s="209">
        <f t="shared" si="3"/>
        <v>0</v>
      </c>
      <c r="J433" s="182"/>
      <c r="K433" s="209">
        <f t="shared" si="4"/>
        <v>0</v>
      </c>
      <c r="L433" s="182"/>
      <c r="M433" s="181">
        <f t="shared" si="5"/>
        <v>0</v>
      </c>
      <c r="N433" s="182"/>
      <c r="O433" s="181">
        <f t="shared" si="6"/>
        <v>0</v>
      </c>
      <c r="P433" s="182"/>
      <c r="Q433" s="209">
        <f t="shared" si="0"/>
        <v>0</v>
      </c>
      <c r="R433" s="182"/>
      <c r="S433" s="1"/>
      <c r="T433" s="1"/>
      <c r="U433" s="1"/>
      <c r="V433" s="1"/>
      <c r="W433" s="1"/>
      <c r="X433" s="1"/>
      <c r="Y433" s="1"/>
      <c r="Z433" s="1"/>
    </row>
    <row r="434" spans="1:26" ht="14.25" customHeight="1">
      <c r="A434" s="1"/>
      <c r="B434" s="1"/>
      <c r="C434" s="115">
        <v>58015</v>
      </c>
      <c r="D434" s="125">
        <v>412</v>
      </c>
      <c r="E434" s="209">
        <f t="shared" si="1"/>
        <v>0</v>
      </c>
      <c r="F434" s="182"/>
      <c r="G434" s="209">
        <f t="shared" si="2"/>
        <v>0</v>
      </c>
      <c r="H434" s="182"/>
      <c r="I434" s="209">
        <f t="shared" si="3"/>
        <v>0</v>
      </c>
      <c r="J434" s="182"/>
      <c r="K434" s="209">
        <f t="shared" si="4"/>
        <v>0</v>
      </c>
      <c r="L434" s="182"/>
      <c r="M434" s="181">
        <f t="shared" si="5"/>
        <v>0</v>
      </c>
      <c r="N434" s="182"/>
      <c r="O434" s="181">
        <f t="shared" si="6"/>
        <v>0</v>
      </c>
      <c r="P434" s="182"/>
      <c r="Q434" s="209">
        <f t="shared" si="0"/>
        <v>0</v>
      </c>
      <c r="R434" s="182"/>
      <c r="S434" s="1"/>
      <c r="T434" s="1"/>
      <c r="U434" s="1"/>
      <c r="V434" s="1"/>
      <c r="W434" s="1"/>
      <c r="X434" s="1"/>
      <c r="Y434" s="1"/>
      <c r="Z434" s="1"/>
    </row>
    <row r="435" spans="1:26" ht="14.25" customHeight="1">
      <c r="A435" s="1"/>
      <c r="B435" s="1"/>
      <c r="C435" s="115">
        <v>58045</v>
      </c>
      <c r="D435" s="125">
        <v>413</v>
      </c>
      <c r="E435" s="209">
        <f t="shared" si="1"/>
        <v>0</v>
      </c>
      <c r="F435" s="182"/>
      <c r="G435" s="209">
        <f t="shared" si="2"/>
        <v>0</v>
      </c>
      <c r="H435" s="182"/>
      <c r="I435" s="209">
        <f t="shared" si="3"/>
        <v>0</v>
      </c>
      <c r="J435" s="182"/>
      <c r="K435" s="209">
        <f t="shared" si="4"/>
        <v>0</v>
      </c>
      <c r="L435" s="182"/>
      <c r="M435" s="181">
        <f t="shared" si="5"/>
        <v>0</v>
      </c>
      <c r="N435" s="182"/>
      <c r="O435" s="181">
        <f t="shared" si="6"/>
        <v>0</v>
      </c>
      <c r="P435" s="182"/>
      <c r="Q435" s="209">
        <f t="shared" si="0"/>
        <v>0</v>
      </c>
      <c r="R435" s="182"/>
      <c r="S435" s="1"/>
      <c r="T435" s="1"/>
      <c r="U435" s="1"/>
      <c r="V435" s="1"/>
      <c r="W435" s="1"/>
      <c r="X435" s="1"/>
      <c r="Y435" s="1"/>
      <c r="Z435" s="1"/>
    </row>
    <row r="436" spans="1:26" ht="14.25" customHeight="1">
      <c r="A436" s="1"/>
      <c r="B436" s="1"/>
      <c r="C436" s="115">
        <v>58076</v>
      </c>
      <c r="D436" s="125">
        <v>414</v>
      </c>
      <c r="E436" s="209">
        <f t="shared" si="1"/>
        <v>0</v>
      </c>
      <c r="F436" s="182"/>
      <c r="G436" s="209">
        <f t="shared" si="2"/>
        <v>0</v>
      </c>
      <c r="H436" s="182"/>
      <c r="I436" s="209">
        <f t="shared" si="3"/>
        <v>0</v>
      </c>
      <c r="J436" s="182"/>
      <c r="K436" s="209">
        <f t="shared" si="4"/>
        <v>0</v>
      </c>
      <c r="L436" s="182"/>
      <c r="M436" s="181">
        <f t="shared" si="5"/>
        <v>0</v>
      </c>
      <c r="N436" s="182"/>
      <c r="O436" s="181">
        <f t="shared" si="6"/>
        <v>0</v>
      </c>
      <c r="P436" s="182"/>
      <c r="Q436" s="209">
        <f t="shared" si="0"/>
        <v>0</v>
      </c>
      <c r="R436" s="182"/>
      <c r="S436" s="1"/>
      <c r="T436" s="1"/>
      <c r="U436" s="1"/>
      <c r="V436" s="1"/>
      <c r="W436" s="1"/>
      <c r="X436" s="1"/>
      <c r="Y436" s="1"/>
      <c r="Z436" s="1"/>
    </row>
    <row r="437" spans="1:26" ht="14.25" customHeight="1">
      <c r="A437" s="1"/>
      <c r="B437" s="1"/>
      <c r="C437" s="115">
        <v>58107</v>
      </c>
      <c r="D437" s="125">
        <v>415</v>
      </c>
      <c r="E437" s="209">
        <f t="shared" si="1"/>
        <v>0</v>
      </c>
      <c r="F437" s="182"/>
      <c r="G437" s="209">
        <f t="shared" si="2"/>
        <v>0</v>
      </c>
      <c r="H437" s="182"/>
      <c r="I437" s="209">
        <f t="shared" si="3"/>
        <v>0</v>
      </c>
      <c r="J437" s="182"/>
      <c r="K437" s="209">
        <f t="shared" si="4"/>
        <v>0</v>
      </c>
      <c r="L437" s="182"/>
      <c r="M437" s="181">
        <f t="shared" si="5"/>
        <v>0</v>
      </c>
      <c r="N437" s="182"/>
      <c r="O437" s="181">
        <f t="shared" si="6"/>
        <v>0</v>
      </c>
      <c r="P437" s="182"/>
      <c r="Q437" s="209">
        <f t="shared" si="0"/>
        <v>0</v>
      </c>
      <c r="R437" s="182"/>
      <c r="S437" s="1"/>
      <c r="T437" s="1"/>
      <c r="U437" s="1"/>
      <c r="V437" s="1"/>
      <c r="W437" s="1"/>
      <c r="X437" s="1"/>
      <c r="Y437" s="1"/>
      <c r="Z437" s="1"/>
    </row>
    <row r="438" spans="1:26" ht="14.25" customHeight="1">
      <c r="A438" s="1"/>
      <c r="B438" s="1"/>
      <c r="C438" s="115">
        <v>58135</v>
      </c>
      <c r="D438" s="125">
        <v>416</v>
      </c>
      <c r="E438" s="209">
        <f t="shared" si="1"/>
        <v>0</v>
      </c>
      <c r="F438" s="182"/>
      <c r="G438" s="209">
        <f t="shared" si="2"/>
        <v>0</v>
      </c>
      <c r="H438" s="182"/>
      <c r="I438" s="209">
        <f t="shared" si="3"/>
        <v>0</v>
      </c>
      <c r="J438" s="182"/>
      <c r="K438" s="209">
        <f t="shared" si="4"/>
        <v>0</v>
      </c>
      <c r="L438" s="182"/>
      <c r="M438" s="181">
        <f t="shared" si="5"/>
        <v>0</v>
      </c>
      <c r="N438" s="182"/>
      <c r="O438" s="181">
        <f t="shared" si="6"/>
        <v>0</v>
      </c>
      <c r="P438" s="182"/>
      <c r="Q438" s="209">
        <f t="shared" si="0"/>
        <v>0</v>
      </c>
      <c r="R438" s="182"/>
      <c r="S438" s="1"/>
      <c r="T438" s="1"/>
      <c r="U438" s="1"/>
      <c r="V438" s="1"/>
      <c r="W438" s="1"/>
      <c r="X438" s="1"/>
      <c r="Y438" s="1"/>
      <c r="Z438" s="1"/>
    </row>
    <row r="439" spans="1:26" ht="14.25" customHeight="1">
      <c r="A439" s="1"/>
      <c r="B439" s="1"/>
      <c r="C439" s="115">
        <v>58166</v>
      </c>
      <c r="D439" s="125">
        <v>417</v>
      </c>
      <c r="E439" s="209">
        <f t="shared" si="1"/>
        <v>0</v>
      </c>
      <c r="F439" s="182"/>
      <c r="G439" s="209">
        <f t="shared" si="2"/>
        <v>0</v>
      </c>
      <c r="H439" s="182"/>
      <c r="I439" s="209">
        <f t="shared" si="3"/>
        <v>0</v>
      </c>
      <c r="J439" s="182"/>
      <c r="K439" s="209">
        <f t="shared" si="4"/>
        <v>0</v>
      </c>
      <c r="L439" s="182"/>
      <c r="M439" s="181">
        <f t="shared" si="5"/>
        <v>0</v>
      </c>
      <c r="N439" s="182"/>
      <c r="O439" s="181">
        <f t="shared" si="6"/>
        <v>0</v>
      </c>
      <c r="P439" s="182"/>
      <c r="Q439" s="209">
        <f t="shared" si="0"/>
        <v>0</v>
      </c>
      <c r="R439" s="182"/>
      <c r="S439" s="1"/>
      <c r="T439" s="1"/>
      <c r="U439" s="1"/>
      <c r="V439" s="1"/>
      <c r="W439" s="1"/>
      <c r="X439" s="1"/>
      <c r="Y439" s="1"/>
      <c r="Z439" s="1"/>
    </row>
    <row r="440" spans="1:26" ht="14.25" customHeight="1">
      <c r="A440" s="1"/>
      <c r="B440" s="1"/>
      <c r="C440" s="115">
        <v>58196</v>
      </c>
      <c r="D440" s="125">
        <v>418</v>
      </c>
      <c r="E440" s="209">
        <f t="shared" si="1"/>
        <v>0</v>
      </c>
      <c r="F440" s="182"/>
      <c r="G440" s="209">
        <f t="shared" si="2"/>
        <v>0</v>
      </c>
      <c r="H440" s="182"/>
      <c r="I440" s="209">
        <f t="shared" si="3"/>
        <v>0</v>
      </c>
      <c r="J440" s="182"/>
      <c r="K440" s="209">
        <f t="shared" si="4"/>
        <v>0</v>
      </c>
      <c r="L440" s="182"/>
      <c r="M440" s="181">
        <f t="shared" si="5"/>
        <v>0</v>
      </c>
      <c r="N440" s="182"/>
      <c r="O440" s="181">
        <f t="shared" si="6"/>
        <v>0</v>
      </c>
      <c r="P440" s="182"/>
      <c r="Q440" s="209">
        <f t="shared" si="0"/>
        <v>0</v>
      </c>
      <c r="R440" s="182"/>
      <c r="S440" s="1"/>
      <c r="T440" s="1"/>
      <c r="U440" s="1"/>
      <c r="V440" s="1"/>
      <c r="W440" s="1"/>
      <c r="X440" s="1"/>
      <c r="Y440" s="1"/>
      <c r="Z440" s="1"/>
    </row>
    <row r="441" spans="1:26" ht="14.25" customHeight="1">
      <c r="A441" s="1"/>
      <c r="B441" s="1"/>
      <c r="C441" s="115">
        <v>58227</v>
      </c>
      <c r="D441" s="125">
        <v>419</v>
      </c>
      <c r="E441" s="209">
        <f t="shared" si="1"/>
        <v>0</v>
      </c>
      <c r="F441" s="182"/>
      <c r="G441" s="209">
        <f t="shared" si="2"/>
        <v>0</v>
      </c>
      <c r="H441" s="182"/>
      <c r="I441" s="209">
        <f t="shared" si="3"/>
        <v>0</v>
      </c>
      <c r="J441" s="182"/>
      <c r="K441" s="209">
        <f t="shared" si="4"/>
        <v>0</v>
      </c>
      <c r="L441" s="182"/>
      <c r="M441" s="181">
        <f t="shared" si="5"/>
        <v>0</v>
      </c>
      <c r="N441" s="182"/>
      <c r="O441" s="181">
        <f t="shared" si="6"/>
        <v>0</v>
      </c>
      <c r="P441" s="182"/>
      <c r="Q441" s="209">
        <f t="shared" si="0"/>
        <v>0</v>
      </c>
      <c r="R441" s="182"/>
      <c r="S441" s="1"/>
      <c r="T441" s="1"/>
      <c r="U441" s="1"/>
      <c r="V441" s="1"/>
      <c r="W441" s="1"/>
      <c r="X441" s="1"/>
      <c r="Y441" s="1"/>
      <c r="Z441" s="1"/>
    </row>
    <row r="442" spans="1:26" ht="14.25" customHeight="1">
      <c r="A442" s="1"/>
      <c r="B442" s="1"/>
      <c r="C442" s="115">
        <v>58257</v>
      </c>
      <c r="D442" s="125">
        <v>420</v>
      </c>
      <c r="E442" s="209">
        <f t="shared" si="1"/>
        <v>0</v>
      </c>
      <c r="F442" s="182"/>
      <c r="G442" s="209">
        <f t="shared" si="2"/>
        <v>0</v>
      </c>
      <c r="H442" s="182"/>
      <c r="I442" s="209">
        <f t="shared" si="3"/>
        <v>0</v>
      </c>
      <c r="J442" s="182"/>
      <c r="K442" s="209">
        <f t="shared" si="4"/>
        <v>0</v>
      </c>
      <c r="L442" s="182"/>
      <c r="M442" s="181">
        <f t="shared" si="5"/>
        <v>0</v>
      </c>
      <c r="N442" s="182"/>
      <c r="O442" s="181">
        <f t="shared" si="6"/>
        <v>0</v>
      </c>
      <c r="P442" s="182"/>
      <c r="Q442" s="209">
        <f t="shared" si="0"/>
        <v>0</v>
      </c>
      <c r="R442" s="182"/>
      <c r="S442" s="1"/>
      <c r="T442" s="1"/>
      <c r="U442" s="1"/>
      <c r="V442" s="1"/>
      <c r="W442" s="1"/>
      <c r="X442" s="1"/>
      <c r="Y442" s="1"/>
      <c r="Z442" s="1"/>
    </row>
    <row r="443" spans="1:26" ht="14.25" customHeight="1">
      <c r="A443" s="1"/>
      <c r="B443" s="1"/>
      <c r="C443" s="115">
        <v>58288</v>
      </c>
      <c r="D443" s="125">
        <v>421</v>
      </c>
      <c r="E443" s="209">
        <f t="shared" si="1"/>
        <v>0</v>
      </c>
      <c r="F443" s="182"/>
      <c r="G443" s="209">
        <f t="shared" si="2"/>
        <v>0</v>
      </c>
      <c r="H443" s="182"/>
      <c r="I443" s="209">
        <f t="shared" si="3"/>
        <v>0</v>
      </c>
      <c r="J443" s="182"/>
      <c r="K443" s="209">
        <f t="shared" si="4"/>
        <v>0</v>
      </c>
      <c r="L443" s="182"/>
      <c r="M443" s="181">
        <f t="shared" si="5"/>
        <v>0</v>
      </c>
      <c r="N443" s="182"/>
      <c r="O443" s="181">
        <f t="shared" si="6"/>
        <v>0</v>
      </c>
      <c r="P443" s="182"/>
      <c r="Q443" s="209">
        <f t="shared" si="0"/>
        <v>0</v>
      </c>
      <c r="R443" s="182"/>
      <c r="S443" s="1"/>
      <c r="T443" s="1"/>
      <c r="U443" s="1"/>
      <c r="V443" s="1"/>
      <c r="W443" s="1"/>
      <c r="X443" s="1"/>
      <c r="Y443" s="1"/>
      <c r="Z443" s="1"/>
    </row>
    <row r="444" spans="1:26" ht="14.25" customHeight="1">
      <c r="A444" s="1"/>
      <c r="B444" s="1"/>
      <c r="C444" s="115">
        <v>58319</v>
      </c>
      <c r="D444" s="125">
        <v>422</v>
      </c>
      <c r="E444" s="209">
        <f t="shared" si="1"/>
        <v>0</v>
      </c>
      <c r="F444" s="182"/>
      <c r="G444" s="209">
        <f t="shared" si="2"/>
        <v>0</v>
      </c>
      <c r="H444" s="182"/>
      <c r="I444" s="209">
        <f t="shared" si="3"/>
        <v>0</v>
      </c>
      <c r="J444" s="182"/>
      <c r="K444" s="209">
        <f t="shared" si="4"/>
        <v>0</v>
      </c>
      <c r="L444" s="182"/>
      <c r="M444" s="181">
        <f t="shared" si="5"/>
        <v>0</v>
      </c>
      <c r="N444" s="182"/>
      <c r="O444" s="181">
        <f t="shared" si="6"/>
        <v>0</v>
      </c>
      <c r="P444" s="182"/>
      <c r="Q444" s="209">
        <f t="shared" si="0"/>
        <v>0</v>
      </c>
      <c r="R444" s="182"/>
      <c r="S444" s="1"/>
      <c r="T444" s="1"/>
      <c r="U444" s="1"/>
      <c r="V444" s="1"/>
      <c r="W444" s="1"/>
      <c r="X444" s="1"/>
      <c r="Y444" s="1"/>
      <c r="Z444" s="1"/>
    </row>
    <row r="445" spans="1:26" ht="14.25" customHeight="1">
      <c r="A445" s="1"/>
      <c r="B445" s="1"/>
      <c r="C445" s="115">
        <v>58349</v>
      </c>
      <c r="D445" s="125">
        <v>423</v>
      </c>
      <c r="E445" s="209">
        <f t="shared" si="1"/>
        <v>0</v>
      </c>
      <c r="F445" s="182"/>
      <c r="G445" s="209">
        <f t="shared" si="2"/>
        <v>0</v>
      </c>
      <c r="H445" s="182"/>
      <c r="I445" s="209">
        <f t="shared" si="3"/>
        <v>0</v>
      </c>
      <c r="J445" s="182"/>
      <c r="K445" s="209">
        <f t="shared" si="4"/>
        <v>0</v>
      </c>
      <c r="L445" s="182"/>
      <c r="M445" s="181">
        <f t="shared" si="5"/>
        <v>0</v>
      </c>
      <c r="N445" s="182"/>
      <c r="O445" s="181">
        <f t="shared" si="6"/>
        <v>0</v>
      </c>
      <c r="P445" s="182"/>
      <c r="Q445" s="209">
        <f t="shared" si="0"/>
        <v>0</v>
      </c>
      <c r="R445" s="182"/>
      <c r="S445" s="1"/>
      <c r="T445" s="1"/>
      <c r="U445" s="1"/>
      <c r="V445" s="1"/>
      <c r="W445" s="1"/>
      <c r="X445" s="1"/>
      <c r="Y445" s="1"/>
      <c r="Z445" s="1"/>
    </row>
    <row r="446" spans="1:26" ht="14.25" customHeight="1">
      <c r="A446" s="1"/>
      <c r="B446" s="1"/>
      <c r="C446" s="115">
        <v>58380</v>
      </c>
      <c r="D446" s="125">
        <v>424</v>
      </c>
      <c r="E446" s="209">
        <f t="shared" si="1"/>
        <v>0</v>
      </c>
      <c r="F446" s="182"/>
      <c r="G446" s="209">
        <f t="shared" si="2"/>
        <v>0</v>
      </c>
      <c r="H446" s="182"/>
      <c r="I446" s="209">
        <f t="shared" si="3"/>
        <v>0</v>
      </c>
      <c r="J446" s="182"/>
      <c r="K446" s="209">
        <f t="shared" si="4"/>
        <v>0</v>
      </c>
      <c r="L446" s="182"/>
      <c r="M446" s="181">
        <f t="shared" si="5"/>
        <v>0</v>
      </c>
      <c r="N446" s="182"/>
      <c r="O446" s="181">
        <f t="shared" si="6"/>
        <v>0</v>
      </c>
      <c r="P446" s="182"/>
      <c r="Q446" s="209">
        <f t="shared" si="0"/>
        <v>0</v>
      </c>
      <c r="R446" s="182"/>
      <c r="S446" s="1"/>
      <c r="T446" s="1"/>
      <c r="U446" s="1"/>
      <c r="V446" s="1"/>
      <c r="W446" s="1"/>
      <c r="X446" s="1"/>
      <c r="Y446" s="1"/>
      <c r="Z446" s="1"/>
    </row>
    <row r="447" spans="1:26" ht="14.25" customHeight="1">
      <c r="A447" s="1"/>
      <c r="B447" s="1"/>
      <c r="C447" s="115">
        <v>58410</v>
      </c>
      <c r="D447" s="125">
        <v>425</v>
      </c>
      <c r="E447" s="209">
        <f t="shared" si="1"/>
        <v>0</v>
      </c>
      <c r="F447" s="182"/>
      <c r="G447" s="209">
        <f t="shared" si="2"/>
        <v>0</v>
      </c>
      <c r="H447" s="182"/>
      <c r="I447" s="209">
        <f t="shared" si="3"/>
        <v>0</v>
      </c>
      <c r="J447" s="182"/>
      <c r="K447" s="209">
        <f t="shared" si="4"/>
        <v>0</v>
      </c>
      <c r="L447" s="182"/>
      <c r="M447" s="181">
        <f t="shared" si="5"/>
        <v>0</v>
      </c>
      <c r="N447" s="182"/>
      <c r="O447" s="181">
        <f t="shared" si="6"/>
        <v>0</v>
      </c>
      <c r="P447" s="182"/>
      <c r="Q447" s="209">
        <f t="shared" si="0"/>
        <v>0</v>
      </c>
      <c r="R447" s="182"/>
      <c r="S447" s="1"/>
      <c r="T447" s="1"/>
      <c r="U447" s="1"/>
      <c r="V447" s="1"/>
      <c r="W447" s="1"/>
      <c r="X447" s="1"/>
      <c r="Y447" s="1"/>
      <c r="Z447" s="1"/>
    </row>
    <row r="448" spans="1:26" ht="14.25" customHeight="1">
      <c r="A448" s="1"/>
      <c r="B448" s="1"/>
      <c r="C448" s="115">
        <v>58441</v>
      </c>
      <c r="D448" s="125">
        <v>426</v>
      </c>
      <c r="E448" s="209">
        <f t="shared" si="1"/>
        <v>0</v>
      </c>
      <c r="F448" s="182"/>
      <c r="G448" s="209">
        <f t="shared" si="2"/>
        <v>0</v>
      </c>
      <c r="H448" s="182"/>
      <c r="I448" s="209">
        <f t="shared" si="3"/>
        <v>0</v>
      </c>
      <c r="J448" s="182"/>
      <c r="K448" s="209">
        <f t="shared" si="4"/>
        <v>0</v>
      </c>
      <c r="L448" s="182"/>
      <c r="M448" s="181">
        <f t="shared" si="5"/>
        <v>0</v>
      </c>
      <c r="N448" s="182"/>
      <c r="O448" s="181">
        <f t="shared" si="6"/>
        <v>0</v>
      </c>
      <c r="P448" s="182"/>
      <c r="Q448" s="209">
        <f t="shared" si="0"/>
        <v>0</v>
      </c>
      <c r="R448" s="182"/>
      <c r="S448" s="1"/>
      <c r="T448" s="1"/>
      <c r="U448" s="1"/>
      <c r="V448" s="1"/>
      <c r="W448" s="1"/>
      <c r="X448" s="1"/>
      <c r="Y448" s="1"/>
      <c r="Z448" s="1"/>
    </row>
    <row r="449" spans="1:26" ht="14.25" customHeight="1">
      <c r="A449" s="1"/>
      <c r="B449" s="1"/>
      <c r="C449" s="115">
        <v>58472</v>
      </c>
      <c r="D449" s="125">
        <v>427</v>
      </c>
      <c r="E449" s="209">
        <f t="shared" si="1"/>
        <v>0</v>
      </c>
      <c r="F449" s="182"/>
      <c r="G449" s="209">
        <f t="shared" si="2"/>
        <v>0</v>
      </c>
      <c r="H449" s="182"/>
      <c r="I449" s="209">
        <f t="shared" si="3"/>
        <v>0</v>
      </c>
      <c r="J449" s="182"/>
      <c r="K449" s="209">
        <f t="shared" si="4"/>
        <v>0</v>
      </c>
      <c r="L449" s="182"/>
      <c r="M449" s="181">
        <f t="shared" si="5"/>
        <v>0</v>
      </c>
      <c r="N449" s="182"/>
      <c r="O449" s="181">
        <f t="shared" si="6"/>
        <v>0</v>
      </c>
      <c r="P449" s="182"/>
      <c r="Q449" s="209">
        <f t="shared" si="0"/>
        <v>0</v>
      </c>
      <c r="R449" s="182"/>
      <c r="S449" s="1"/>
      <c r="T449" s="1"/>
      <c r="U449" s="1"/>
      <c r="V449" s="1"/>
      <c r="W449" s="1"/>
      <c r="X449" s="1"/>
      <c r="Y449" s="1"/>
      <c r="Z449" s="1"/>
    </row>
    <row r="450" spans="1:26" ht="14.25" customHeight="1">
      <c r="A450" s="1"/>
      <c r="B450" s="1"/>
      <c r="C450" s="115">
        <v>58501</v>
      </c>
      <c r="D450" s="125">
        <v>428</v>
      </c>
      <c r="E450" s="209">
        <f t="shared" si="1"/>
        <v>0</v>
      </c>
      <c r="F450" s="182"/>
      <c r="G450" s="209">
        <f t="shared" si="2"/>
        <v>0</v>
      </c>
      <c r="H450" s="182"/>
      <c r="I450" s="209">
        <f t="shared" si="3"/>
        <v>0</v>
      </c>
      <c r="J450" s="182"/>
      <c r="K450" s="209">
        <f t="shared" si="4"/>
        <v>0</v>
      </c>
      <c r="L450" s="182"/>
      <c r="M450" s="181">
        <f t="shared" si="5"/>
        <v>0</v>
      </c>
      <c r="N450" s="182"/>
      <c r="O450" s="181">
        <f t="shared" si="6"/>
        <v>0</v>
      </c>
      <c r="P450" s="182"/>
      <c r="Q450" s="209">
        <f t="shared" si="0"/>
        <v>0</v>
      </c>
      <c r="R450" s="182"/>
      <c r="S450" s="1"/>
      <c r="T450" s="1"/>
      <c r="U450" s="1"/>
      <c r="V450" s="1"/>
      <c r="W450" s="1"/>
      <c r="X450" s="1"/>
      <c r="Y450" s="1"/>
      <c r="Z450" s="1"/>
    </row>
    <row r="451" spans="1:26" ht="14.25" customHeight="1">
      <c r="A451" s="1"/>
      <c r="B451" s="1"/>
      <c r="C451" s="115">
        <v>58532</v>
      </c>
      <c r="D451" s="125">
        <v>429</v>
      </c>
      <c r="E451" s="209">
        <f t="shared" si="1"/>
        <v>0</v>
      </c>
      <c r="F451" s="182"/>
      <c r="G451" s="209">
        <f t="shared" si="2"/>
        <v>0</v>
      </c>
      <c r="H451" s="182"/>
      <c r="I451" s="209">
        <f t="shared" si="3"/>
        <v>0</v>
      </c>
      <c r="J451" s="182"/>
      <c r="K451" s="209">
        <f t="shared" si="4"/>
        <v>0</v>
      </c>
      <c r="L451" s="182"/>
      <c r="M451" s="181">
        <f t="shared" si="5"/>
        <v>0</v>
      </c>
      <c r="N451" s="182"/>
      <c r="O451" s="181">
        <f t="shared" si="6"/>
        <v>0</v>
      </c>
      <c r="P451" s="182"/>
      <c r="Q451" s="209">
        <f t="shared" si="0"/>
        <v>0</v>
      </c>
      <c r="R451" s="182"/>
      <c r="S451" s="1"/>
      <c r="T451" s="1"/>
      <c r="U451" s="1"/>
      <c r="V451" s="1"/>
      <c r="W451" s="1"/>
      <c r="X451" s="1"/>
      <c r="Y451" s="1"/>
      <c r="Z451" s="1"/>
    </row>
    <row r="452" spans="1:26" ht="14.25" customHeight="1">
      <c r="A452" s="1"/>
      <c r="B452" s="1"/>
      <c r="C452" s="115">
        <v>58562</v>
      </c>
      <c r="D452" s="125">
        <v>430</v>
      </c>
      <c r="E452" s="209">
        <f t="shared" si="1"/>
        <v>0</v>
      </c>
      <c r="F452" s="182"/>
      <c r="G452" s="209">
        <f t="shared" si="2"/>
        <v>0</v>
      </c>
      <c r="H452" s="182"/>
      <c r="I452" s="209">
        <f t="shared" si="3"/>
        <v>0</v>
      </c>
      <c r="J452" s="182"/>
      <c r="K452" s="209">
        <f t="shared" si="4"/>
        <v>0</v>
      </c>
      <c r="L452" s="182"/>
      <c r="M452" s="181">
        <f t="shared" si="5"/>
        <v>0</v>
      </c>
      <c r="N452" s="182"/>
      <c r="O452" s="181">
        <f t="shared" si="6"/>
        <v>0</v>
      </c>
      <c r="P452" s="182"/>
      <c r="Q452" s="209">
        <f t="shared" si="0"/>
        <v>0</v>
      </c>
      <c r="R452" s="182"/>
      <c r="S452" s="1"/>
      <c r="T452" s="1"/>
      <c r="U452" s="1"/>
      <c r="V452" s="1"/>
      <c r="W452" s="1"/>
      <c r="X452" s="1"/>
      <c r="Y452" s="1"/>
      <c r="Z452" s="1"/>
    </row>
    <row r="453" spans="1:26" ht="14.25" customHeight="1">
      <c r="A453" s="1"/>
      <c r="B453" s="1"/>
      <c r="C453" s="115">
        <v>58593</v>
      </c>
      <c r="D453" s="125">
        <v>431</v>
      </c>
      <c r="E453" s="209">
        <f t="shared" si="1"/>
        <v>0</v>
      </c>
      <c r="F453" s="182"/>
      <c r="G453" s="209">
        <f t="shared" si="2"/>
        <v>0</v>
      </c>
      <c r="H453" s="182"/>
      <c r="I453" s="209">
        <f t="shared" si="3"/>
        <v>0</v>
      </c>
      <c r="J453" s="182"/>
      <c r="K453" s="209">
        <f t="shared" si="4"/>
        <v>0</v>
      </c>
      <c r="L453" s="182"/>
      <c r="M453" s="181">
        <f t="shared" si="5"/>
        <v>0</v>
      </c>
      <c r="N453" s="182"/>
      <c r="O453" s="181">
        <f t="shared" si="6"/>
        <v>0</v>
      </c>
      <c r="P453" s="182"/>
      <c r="Q453" s="209">
        <f t="shared" si="0"/>
        <v>0</v>
      </c>
      <c r="R453" s="182"/>
      <c r="S453" s="1"/>
      <c r="T453" s="1"/>
      <c r="U453" s="1"/>
      <c r="V453" s="1"/>
      <c r="W453" s="1"/>
      <c r="X453" s="1"/>
      <c r="Y453" s="1"/>
      <c r="Z453" s="1"/>
    </row>
    <row r="454" spans="1:26" ht="14.25" customHeight="1">
      <c r="A454" s="1"/>
      <c r="B454" s="1"/>
      <c r="C454" s="115">
        <v>58623</v>
      </c>
      <c r="D454" s="125">
        <v>432</v>
      </c>
      <c r="E454" s="209">
        <f t="shared" si="1"/>
        <v>0</v>
      </c>
      <c r="F454" s="182"/>
      <c r="G454" s="209">
        <f t="shared" si="2"/>
        <v>0</v>
      </c>
      <c r="H454" s="182"/>
      <c r="I454" s="209">
        <f t="shared" si="3"/>
        <v>0</v>
      </c>
      <c r="J454" s="182"/>
      <c r="K454" s="209">
        <f t="shared" si="4"/>
        <v>0</v>
      </c>
      <c r="L454" s="182"/>
      <c r="M454" s="181">
        <f t="shared" si="5"/>
        <v>0</v>
      </c>
      <c r="N454" s="182"/>
      <c r="O454" s="181">
        <f t="shared" si="6"/>
        <v>0</v>
      </c>
      <c r="P454" s="182"/>
      <c r="Q454" s="209">
        <f t="shared" si="0"/>
        <v>0</v>
      </c>
      <c r="R454" s="182"/>
      <c r="S454" s="1"/>
      <c r="T454" s="1"/>
      <c r="U454" s="1"/>
      <c r="V454" s="1"/>
      <c r="W454" s="1"/>
      <c r="X454" s="1"/>
      <c r="Y454" s="1"/>
      <c r="Z454" s="1"/>
    </row>
    <row r="455" spans="1:26" ht="14.25" customHeight="1">
      <c r="A455" s="1"/>
      <c r="B455" s="1"/>
      <c r="C455" s="210" t="s">
        <v>158</v>
      </c>
      <c r="D455" s="211"/>
      <c r="E455" s="212">
        <f>SUM(E23:F454)</f>
        <v>0</v>
      </c>
      <c r="F455" s="182"/>
      <c r="G455" s="212">
        <f>SUM(G23:H454)</f>
        <v>0</v>
      </c>
      <c r="H455" s="182"/>
      <c r="I455" s="212">
        <f>SUM(I23:J454)</f>
        <v>0</v>
      </c>
      <c r="J455" s="182"/>
      <c r="K455" s="212">
        <f>SUM(K23:L454)</f>
        <v>0</v>
      </c>
      <c r="L455" s="182"/>
      <c r="M455" s="212">
        <f>SUM(M23:N454)</f>
        <v>0</v>
      </c>
      <c r="N455" s="182"/>
      <c r="O455" s="212">
        <f>SUM(O23:P454)</f>
        <v>0</v>
      </c>
      <c r="P455" s="182"/>
      <c r="Q455" s="212">
        <f>SUM(Q23:R454)</f>
        <v>0</v>
      </c>
      <c r="R455" s="182"/>
      <c r="S455" s="1"/>
      <c r="T455" s="1"/>
      <c r="U455" s="1"/>
      <c r="V455" s="1"/>
      <c r="W455" s="1"/>
      <c r="X455" s="1"/>
      <c r="Y455" s="1"/>
      <c r="Z455" s="1"/>
    </row>
    <row r="456" spans="1:26" ht="14.25" customHeight="1">
      <c r="A456" s="1"/>
      <c r="B456" s="1"/>
      <c r="C456" s="115"/>
      <c r="D456" s="125"/>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15"/>
      <c r="D457" s="125"/>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15"/>
      <c r="D458" s="125"/>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15"/>
      <c r="D459" s="125"/>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15"/>
      <c r="D460" s="125"/>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15"/>
      <c r="D461" s="125"/>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15"/>
      <c r="D462" s="125"/>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15"/>
      <c r="D463" s="125"/>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15"/>
      <c r="D464" s="125"/>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15"/>
      <c r="D465" s="125"/>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15"/>
      <c r="D466" s="125"/>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15"/>
      <c r="D467" s="125"/>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15"/>
      <c r="D468" s="125"/>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15"/>
      <c r="D469" s="125"/>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15"/>
      <c r="D470" s="125"/>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15"/>
      <c r="D471" s="125"/>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15"/>
      <c r="D472" s="125"/>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15"/>
      <c r="D473" s="125"/>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15"/>
      <c r="D474" s="125"/>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15"/>
      <c r="D475" s="125"/>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15"/>
      <c r="D476" s="125"/>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15"/>
      <c r="D477" s="125"/>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15"/>
      <c r="D478" s="125"/>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15"/>
      <c r="D479" s="125"/>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15"/>
      <c r="D480" s="125"/>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15"/>
      <c r="D481" s="125"/>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15"/>
      <c r="D482" s="125"/>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15"/>
      <c r="D483" s="125"/>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15"/>
      <c r="D484" s="125"/>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15"/>
      <c r="D485" s="125"/>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15"/>
      <c r="D486" s="125"/>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15"/>
      <c r="D487" s="125"/>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15"/>
      <c r="D488" s="125"/>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15"/>
      <c r="D489" s="125"/>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15"/>
      <c r="D490" s="125"/>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15"/>
      <c r="D491" s="125"/>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15"/>
      <c r="D492" s="125"/>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15"/>
      <c r="D493" s="125"/>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15"/>
      <c r="D494" s="125"/>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15"/>
      <c r="D495" s="125"/>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15"/>
      <c r="D496" s="125"/>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15"/>
      <c r="D497" s="125"/>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15"/>
      <c r="D498" s="125"/>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15"/>
      <c r="D499" s="125"/>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15"/>
      <c r="D500" s="125"/>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15"/>
      <c r="D501" s="125"/>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15"/>
      <c r="D502" s="125"/>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15"/>
      <c r="D503" s="125"/>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15"/>
      <c r="D504" s="125"/>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15"/>
      <c r="D505" s="125"/>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15"/>
      <c r="D506" s="125"/>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15"/>
      <c r="D507" s="125"/>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15"/>
      <c r="D508" s="125"/>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15"/>
      <c r="D509" s="125"/>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15"/>
      <c r="D510" s="125"/>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15"/>
      <c r="D511" s="125"/>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15"/>
      <c r="D512" s="125"/>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15"/>
      <c r="D513" s="125"/>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15"/>
      <c r="D514" s="125"/>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15"/>
      <c r="D515" s="125"/>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15"/>
      <c r="D516" s="125"/>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15"/>
      <c r="D517" s="125"/>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15"/>
      <c r="D518" s="125"/>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15"/>
      <c r="D519" s="125"/>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15"/>
      <c r="D520" s="125"/>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15"/>
      <c r="D521" s="125"/>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15"/>
      <c r="D522" s="125"/>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15"/>
      <c r="D523" s="125"/>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15"/>
      <c r="D524" s="125"/>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15"/>
      <c r="D525" s="125"/>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15"/>
      <c r="D526" s="125"/>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15"/>
      <c r="D527" s="125"/>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15"/>
      <c r="D528" s="125"/>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15"/>
      <c r="D529" s="125"/>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15"/>
      <c r="D530" s="125"/>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15"/>
      <c r="D531" s="125"/>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15"/>
      <c r="D532" s="125"/>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15"/>
      <c r="D533" s="125"/>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15"/>
      <c r="D534" s="125"/>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15"/>
      <c r="D535" s="125"/>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15"/>
      <c r="D536" s="125"/>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15"/>
      <c r="D537" s="125"/>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15"/>
      <c r="D538" s="125"/>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15"/>
      <c r="D539" s="125"/>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15"/>
      <c r="D540" s="125"/>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15"/>
      <c r="D541" s="125"/>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15"/>
      <c r="D542" s="125"/>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15"/>
      <c r="D543" s="125"/>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15"/>
      <c r="D544" s="125"/>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15"/>
      <c r="D545" s="125"/>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15"/>
      <c r="D546" s="125"/>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15"/>
      <c r="D547" s="125"/>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15"/>
      <c r="D548" s="125"/>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15"/>
      <c r="D549" s="125"/>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15"/>
      <c r="D550" s="125"/>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15"/>
      <c r="D551" s="125"/>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15"/>
      <c r="D552" s="125"/>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15"/>
      <c r="D553" s="125"/>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15"/>
      <c r="D554" s="125"/>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15"/>
      <c r="D555" s="125"/>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15"/>
      <c r="D556" s="125"/>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15"/>
      <c r="D557" s="125"/>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15"/>
      <c r="D558" s="125"/>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15"/>
      <c r="D559" s="125"/>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15"/>
      <c r="D560" s="125"/>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15"/>
      <c r="D561" s="125"/>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15"/>
      <c r="D562" s="125"/>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15"/>
      <c r="D563" s="125"/>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15"/>
      <c r="D564" s="125"/>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15"/>
      <c r="D565" s="125"/>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15"/>
      <c r="D566" s="125"/>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15"/>
      <c r="D567" s="125"/>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15"/>
      <c r="D568" s="125"/>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15"/>
      <c r="D569" s="125"/>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15"/>
      <c r="D570" s="125"/>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15"/>
      <c r="D571" s="125"/>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15"/>
      <c r="D572" s="125"/>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15"/>
      <c r="D573" s="125"/>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15"/>
      <c r="D574" s="125"/>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15"/>
      <c r="D575" s="125"/>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15"/>
      <c r="D576" s="125"/>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15"/>
      <c r="D577" s="125"/>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15"/>
      <c r="D578" s="125"/>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15"/>
      <c r="D579" s="125"/>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15"/>
      <c r="D580" s="125"/>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15"/>
      <c r="D581" s="125"/>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15"/>
      <c r="D582" s="125"/>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15"/>
      <c r="D583" s="125"/>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15"/>
      <c r="D584" s="125"/>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15"/>
      <c r="D585" s="125"/>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15"/>
      <c r="D586" s="125"/>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15"/>
      <c r="D587" s="125"/>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15"/>
      <c r="D588" s="125"/>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15"/>
      <c r="D589" s="125"/>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15"/>
      <c r="D590" s="125"/>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15"/>
      <c r="D591" s="125"/>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15"/>
      <c r="D592" s="125"/>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15"/>
      <c r="D593" s="125"/>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15"/>
      <c r="D594" s="125"/>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15"/>
      <c r="D595" s="125"/>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15"/>
      <c r="D596" s="125"/>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15"/>
      <c r="D597" s="125"/>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15"/>
      <c r="D598" s="125"/>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15"/>
      <c r="D599" s="125"/>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15"/>
      <c r="D600" s="125"/>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15"/>
      <c r="D601" s="125"/>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15"/>
      <c r="D602" s="125"/>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15"/>
      <c r="D603" s="125"/>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15"/>
      <c r="D604" s="125"/>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15"/>
      <c r="D605" s="125"/>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15"/>
      <c r="D606" s="125"/>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15"/>
      <c r="D607" s="125"/>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15"/>
      <c r="D608" s="125"/>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15"/>
      <c r="D609" s="125"/>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15"/>
      <c r="D610" s="125"/>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15"/>
      <c r="D611" s="125"/>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15"/>
      <c r="D612" s="125"/>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15"/>
      <c r="D613" s="125"/>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15"/>
      <c r="D614" s="125"/>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15"/>
      <c r="D615" s="125"/>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15"/>
      <c r="D616" s="125"/>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15"/>
      <c r="D617" s="125"/>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15"/>
      <c r="D618" s="125"/>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15"/>
      <c r="D619" s="125"/>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15"/>
      <c r="D620" s="125"/>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15"/>
      <c r="D621" s="125"/>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15"/>
      <c r="D622" s="125"/>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15"/>
      <c r="D623" s="125"/>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15"/>
      <c r="D624" s="125"/>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15"/>
      <c r="D625" s="125"/>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15"/>
      <c r="D626" s="125"/>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15"/>
      <c r="D627" s="125"/>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15"/>
      <c r="D628" s="125"/>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15"/>
      <c r="D629" s="125"/>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15"/>
      <c r="D630" s="125"/>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15"/>
      <c r="D631" s="125"/>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15"/>
      <c r="D632" s="125"/>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15"/>
      <c r="D633" s="125"/>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15"/>
      <c r="D634" s="125"/>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15"/>
      <c r="D635" s="125"/>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15"/>
      <c r="D636" s="125"/>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15"/>
      <c r="D637" s="125"/>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15"/>
      <c r="D638" s="125"/>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15"/>
      <c r="D639" s="125"/>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15"/>
      <c r="D640" s="125"/>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15"/>
      <c r="D641" s="125"/>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054">
    <mergeCell ref="G416:H416"/>
    <mergeCell ref="I416:J416"/>
    <mergeCell ref="K416:L416"/>
    <mergeCell ref="M416:N416"/>
    <mergeCell ref="O416:P416"/>
    <mergeCell ref="Q416:R416"/>
    <mergeCell ref="E416:F416"/>
    <mergeCell ref="G417:H417"/>
    <mergeCell ref="I417:J417"/>
    <mergeCell ref="K417:L417"/>
    <mergeCell ref="M417:N417"/>
    <mergeCell ref="O417:P417"/>
    <mergeCell ref="Q417:R417"/>
    <mergeCell ref="G413:H413"/>
    <mergeCell ref="I413:J413"/>
    <mergeCell ref="K413:L413"/>
    <mergeCell ref="M413:N413"/>
    <mergeCell ref="O413:P413"/>
    <mergeCell ref="Q413:R413"/>
    <mergeCell ref="E413:F413"/>
    <mergeCell ref="G414:H414"/>
    <mergeCell ref="I414:J414"/>
    <mergeCell ref="K414:L414"/>
    <mergeCell ref="M414:N414"/>
    <mergeCell ref="O414:P414"/>
    <mergeCell ref="Q414:R414"/>
    <mergeCell ref="E414:F414"/>
    <mergeCell ref="G415:H415"/>
    <mergeCell ref="I415:J415"/>
    <mergeCell ref="K415:L415"/>
    <mergeCell ref="M415:N415"/>
    <mergeCell ref="O415:P415"/>
    <mergeCell ref="Q415:R415"/>
    <mergeCell ref="E415:F415"/>
    <mergeCell ref="G410:H410"/>
    <mergeCell ref="I410:J410"/>
    <mergeCell ref="K410:L410"/>
    <mergeCell ref="M410:N410"/>
    <mergeCell ref="O410:P410"/>
    <mergeCell ref="Q410:R410"/>
    <mergeCell ref="E410:F410"/>
    <mergeCell ref="G411:H411"/>
    <mergeCell ref="I411:J411"/>
    <mergeCell ref="K411:L411"/>
    <mergeCell ref="M411:N411"/>
    <mergeCell ref="O411:P411"/>
    <mergeCell ref="Q411:R411"/>
    <mergeCell ref="E411:F411"/>
    <mergeCell ref="G412:H412"/>
    <mergeCell ref="I412:J412"/>
    <mergeCell ref="K412:L412"/>
    <mergeCell ref="M412:N412"/>
    <mergeCell ref="O412:P412"/>
    <mergeCell ref="Q412:R412"/>
    <mergeCell ref="E412:F412"/>
    <mergeCell ref="G407:H407"/>
    <mergeCell ref="I407:J407"/>
    <mergeCell ref="K407:L407"/>
    <mergeCell ref="M407:N407"/>
    <mergeCell ref="O407:P407"/>
    <mergeCell ref="Q407:R407"/>
    <mergeCell ref="E407:F407"/>
    <mergeCell ref="G408:H408"/>
    <mergeCell ref="I408:J408"/>
    <mergeCell ref="K408:L408"/>
    <mergeCell ref="M408:N408"/>
    <mergeCell ref="O408:P408"/>
    <mergeCell ref="Q408:R408"/>
    <mergeCell ref="E408:F408"/>
    <mergeCell ref="G409:H409"/>
    <mergeCell ref="I409:J409"/>
    <mergeCell ref="K409:L409"/>
    <mergeCell ref="M409:N409"/>
    <mergeCell ref="O409:P409"/>
    <mergeCell ref="Q409:R409"/>
    <mergeCell ref="E409:F409"/>
    <mergeCell ref="G404:H404"/>
    <mergeCell ref="I404:J404"/>
    <mergeCell ref="K404:L404"/>
    <mergeCell ref="M404:N404"/>
    <mergeCell ref="O404:P404"/>
    <mergeCell ref="Q404:R404"/>
    <mergeCell ref="E404:F404"/>
    <mergeCell ref="G405:H405"/>
    <mergeCell ref="I405:J405"/>
    <mergeCell ref="K405:L405"/>
    <mergeCell ref="M405:N405"/>
    <mergeCell ref="O405:P405"/>
    <mergeCell ref="Q405:R405"/>
    <mergeCell ref="E405:F405"/>
    <mergeCell ref="G406:H406"/>
    <mergeCell ref="I406:J406"/>
    <mergeCell ref="K406:L406"/>
    <mergeCell ref="M406:N406"/>
    <mergeCell ref="O406:P406"/>
    <mergeCell ref="Q406:R406"/>
    <mergeCell ref="E406:F406"/>
    <mergeCell ref="G401:H401"/>
    <mergeCell ref="I401:J401"/>
    <mergeCell ref="K401:L401"/>
    <mergeCell ref="M401:N401"/>
    <mergeCell ref="O401:P401"/>
    <mergeCell ref="Q401:R401"/>
    <mergeCell ref="E401:F401"/>
    <mergeCell ref="G402:H402"/>
    <mergeCell ref="I402:J402"/>
    <mergeCell ref="K402:L402"/>
    <mergeCell ref="M402:N402"/>
    <mergeCell ref="O402:P402"/>
    <mergeCell ref="Q402:R402"/>
    <mergeCell ref="E402:F402"/>
    <mergeCell ref="G403:H403"/>
    <mergeCell ref="I403:J403"/>
    <mergeCell ref="K403:L403"/>
    <mergeCell ref="M403:N403"/>
    <mergeCell ref="O403:P403"/>
    <mergeCell ref="Q403:R403"/>
    <mergeCell ref="E403:F403"/>
    <mergeCell ref="G398:H398"/>
    <mergeCell ref="I398:J398"/>
    <mergeCell ref="K398:L398"/>
    <mergeCell ref="M398:N398"/>
    <mergeCell ref="O398:P398"/>
    <mergeCell ref="Q398:R398"/>
    <mergeCell ref="E398:F398"/>
    <mergeCell ref="G399:H399"/>
    <mergeCell ref="I399:J399"/>
    <mergeCell ref="K399:L399"/>
    <mergeCell ref="M399:N399"/>
    <mergeCell ref="O399:P399"/>
    <mergeCell ref="Q399:R399"/>
    <mergeCell ref="E399:F399"/>
    <mergeCell ref="G400:H400"/>
    <mergeCell ref="I400:J400"/>
    <mergeCell ref="K400:L400"/>
    <mergeCell ref="M400:N400"/>
    <mergeCell ref="O400:P400"/>
    <mergeCell ref="Q400:R400"/>
    <mergeCell ref="E400:F400"/>
    <mergeCell ref="G395:H395"/>
    <mergeCell ref="I395:J395"/>
    <mergeCell ref="K395:L395"/>
    <mergeCell ref="M395:N395"/>
    <mergeCell ref="O395:P395"/>
    <mergeCell ref="Q395:R395"/>
    <mergeCell ref="E395:F395"/>
    <mergeCell ref="G396:H396"/>
    <mergeCell ref="I396:J396"/>
    <mergeCell ref="K396:L396"/>
    <mergeCell ref="M396:N396"/>
    <mergeCell ref="O396:P396"/>
    <mergeCell ref="Q396:R396"/>
    <mergeCell ref="E396:F396"/>
    <mergeCell ref="G397:H397"/>
    <mergeCell ref="I397:J397"/>
    <mergeCell ref="K397:L397"/>
    <mergeCell ref="M397:N397"/>
    <mergeCell ref="O397:P397"/>
    <mergeCell ref="Q397:R397"/>
    <mergeCell ref="E397:F397"/>
    <mergeCell ref="G392:H392"/>
    <mergeCell ref="I392:J392"/>
    <mergeCell ref="K392:L392"/>
    <mergeCell ref="M392:N392"/>
    <mergeCell ref="O392:P392"/>
    <mergeCell ref="Q392:R392"/>
    <mergeCell ref="E392:F392"/>
    <mergeCell ref="G393:H393"/>
    <mergeCell ref="I393:J393"/>
    <mergeCell ref="K393:L393"/>
    <mergeCell ref="M393:N393"/>
    <mergeCell ref="O393:P393"/>
    <mergeCell ref="Q393:R393"/>
    <mergeCell ref="E393:F393"/>
    <mergeCell ref="G394:H394"/>
    <mergeCell ref="I394:J394"/>
    <mergeCell ref="K394:L394"/>
    <mergeCell ref="M394:N394"/>
    <mergeCell ref="O394:P394"/>
    <mergeCell ref="Q394:R394"/>
    <mergeCell ref="E394:F394"/>
    <mergeCell ref="G389:H389"/>
    <mergeCell ref="I389:J389"/>
    <mergeCell ref="K389:L389"/>
    <mergeCell ref="M389:N389"/>
    <mergeCell ref="O389:P389"/>
    <mergeCell ref="Q389:R389"/>
    <mergeCell ref="E389:F389"/>
    <mergeCell ref="G390:H390"/>
    <mergeCell ref="I390:J390"/>
    <mergeCell ref="K390:L390"/>
    <mergeCell ref="M390:N390"/>
    <mergeCell ref="O390:P390"/>
    <mergeCell ref="Q390:R390"/>
    <mergeCell ref="E390:F390"/>
    <mergeCell ref="G391:H391"/>
    <mergeCell ref="I391:J391"/>
    <mergeCell ref="K391:L391"/>
    <mergeCell ref="M391:N391"/>
    <mergeCell ref="O391:P391"/>
    <mergeCell ref="Q391:R391"/>
    <mergeCell ref="E391:F391"/>
    <mergeCell ref="G386:H386"/>
    <mergeCell ref="I386:J386"/>
    <mergeCell ref="K386:L386"/>
    <mergeCell ref="M386:N386"/>
    <mergeCell ref="O386:P386"/>
    <mergeCell ref="Q386:R386"/>
    <mergeCell ref="E386:F386"/>
    <mergeCell ref="G387:H387"/>
    <mergeCell ref="I387:J387"/>
    <mergeCell ref="K387:L387"/>
    <mergeCell ref="M387:N387"/>
    <mergeCell ref="O387:P387"/>
    <mergeCell ref="Q387:R387"/>
    <mergeCell ref="E387:F387"/>
    <mergeCell ref="G388:H388"/>
    <mergeCell ref="I388:J388"/>
    <mergeCell ref="K388:L388"/>
    <mergeCell ref="M388:N388"/>
    <mergeCell ref="O388:P388"/>
    <mergeCell ref="Q388:R388"/>
    <mergeCell ref="E388:F388"/>
    <mergeCell ref="G383:H383"/>
    <mergeCell ref="I383:J383"/>
    <mergeCell ref="K383:L383"/>
    <mergeCell ref="M383:N383"/>
    <mergeCell ref="O383:P383"/>
    <mergeCell ref="Q383:R383"/>
    <mergeCell ref="E383:F383"/>
    <mergeCell ref="G384:H384"/>
    <mergeCell ref="I384:J384"/>
    <mergeCell ref="K384:L384"/>
    <mergeCell ref="M384:N384"/>
    <mergeCell ref="O384:P384"/>
    <mergeCell ref="Q384:R384"/>
    <mergeCell ref="E384:F384"/>
    <mergeCell ref="G385:H385"/>
    <mergeCell ref="I385:J385"/>
    <mergeCell ref="K385:L385"/>
    <mergeCell ref="M385:N385"/>
    <mergeCell ref="O385:P385"/>
    <mergeCell ref="Q385:R385"/>
    <mergeCell ref="E385:F385"/>
    <mergeCell ref="G380:H380"/>
    <mergeCell ref="I380:J380"/>
    <mergeCell ref="K380:L380"/>
    <mergeCell ref="M380:N380"/>
    <mergeCell ref="O380:P380"/>
    <mergeCell ref="Q380:R380"/>
    <mergeCell ref="E380:F380"/>
    <mergeCell ref="G381:H381"/>
    <mergeCell ref="I381:J381"/>
    <mergeCell ref="K381:L381"/>
    <mergeCell ref="M381:N381"/>
    <mergeCell ref="O381:P381"/>
    <mergeCell ref="Q381:R381"/>
    <mergeCell ref="E381:F381"/>
    <mergeCell ref="G382:H382"/>
    <mergeCell ref="I382:J382"/>
    <mergeCell ref="K382:L382"/>
    <mergeCell ref="M382:N382"/>
    <mergeCell ref="O382:P382"/>
    <mergeCell ref="Q382:R382"/>
    <mergeCell ref="E382:F382"/>
    <mergeCell ref="G377:H377"/>
    <mergeCell ref="I377:J377"/>
    <mergeCell ref="K377:L377"/>
    <mergeCell ref="M377:N377"/>
    <mergeCell ref="O377:P377"/>
    <mergeCell ref="Q377:R377"/>
    <mergeCell ref="E377:F377"/>
    <mergeCell ref="G378:H378"/>
    <mergeCell ref="I378:J378"/>
    <mergeCell ref="K378:L378"/>
    <mergeCell ref="M378:N378"/>
    <mergeCell ref="O378:P378"/>
    <mergeCell ref="Q378:R378"/>
    <mergeCell ref="E378:F378"/>
    <mergeCell ref="G379:H379"/>
    <mergeCell ref="I379:J379"/>
    <mergeCell ref="K379:L379"/>
    <mergeCell ref="M379:N379"/>
    <mergeCell ref="O379:P379"/>
    <mergeCell ref="Q379:R379"/>
    <mergeCell ref="E379:F379"/>
    <mergeCell ref="G374:H374"/>
    <mergeCell ref="I374:J374"/>
    <mergeCell ref="K374:L374"/>
    <mergeCell ref="M374:N374"/>
    <mergeCell ref="O374:P374"/>
    <mergeCell ref="Q374:R374"/>
    <mergeCell ref="E374:F374"/>
    <mergeCell ref="G375:H375"/>
    <mergeCell ref="I375:J375"/>
    <mergeCell ref="K375:L375"/>
    <mergeCell ref="M375:N375"/>
    <mergeCell ref="O375:P375"/>
    <mergeCell ref="Q375:R375"/>
    <mergeCell ref="E375:F375"/>
    <mergeCell ref="G376:H376"/>
    <mergeCell ref="I376:J376"/>
    <mergeCell ref="K376:L376"/>
    <mergeCell ref="M376:N376"/>
    <mergeCell ref="O376:P376"/>
    <mergeCell ref="Q376:R376"/>
    <mergeCell ref="E376:F376"/>
    <mergeCell ref="G371:H371"/>
    <mergeCell ref="I371:J371"/>
    <mergeCell ref="K371:L371"/>
    <mergeCell ref="M371:N371"/>
    <mergeCell ref="O371:P371"/>
    <mergeCell ref="Q371:R371"/>
    <mergeCell ref="E371:F371"/>
    <mergeCell ref="G372:H372"/>
    <mergeCell ref="I372:J372"/>
    <mergeCell ref="K372:L372"/>
    <mergeCell ref="M372:N372"/>
    <mergeCell ref="O372:P372"/>
    <mergeCell ref="Q372:R372"/>
    <mergeCell ref="E372:F372"/>
    <mergeCell ref="G373:H373"/>
    <mergeCell ref="I373:J373"/>
    <mergeCell ref="K373:L373"/>
    <mergeCell ref="M373:N373"/>
    <mergeCell ref="O373:P373"/>
    <mergeCell ref="Q373:R373"/>
    <mergeCell ref="E373:F373"/>
    <mergeCell ref="G368:H368"/>
    <mergeCell ref="I368:J368"/>
    <mergeCell ref="K368:L368"/>
    <mergeCell ref="M368:N368"/>
    <mergeCell ref="O368:P368"/>
    <mergeCell ref="Q368:R368"/>
    <mergeCell ref="E368:F368"/>
    <mergeCell ref="G369:H369"/>
    <mergeCell ref="I369:J369"/>
    <mergeCell ref="K369:L369"/>
    <mergeCell ref="M369:N369"/>
    <mergeCell ref="O369:P369"/>
    <mergeCell ref="Q369:R369"/>
    <mergeCell ref="E369:F369"/>
    <mergeCell ref="G370:H370"/>
    <mergeCell ref="I370:J370"/>
    <mergeCell ref="K370:L370"/>
    <mergeCell ref="M370:N370"/>
    <mergeCell ref="O370:P370"/>
    <mergeCell ref="Q370:R370"/>
    <mergeCell ref="E370:F370"/>
    <mergeCell ref="G365:H365"/>
    <mergeCell ref="I365:J365"/>
    <mergeCell ref="K365:L365"/>
    <mergeCell ref="M365:N365"/>
    <mergeCell ref="O365:P365"/>
    <mergeCell ref="Q365:R365"/>
    <mergeCell ref="E365:F365"/>
    <mergeCell ref="G366:H366"/>
    <mergeCell ref="I366:J366"/>
    <mergeCell ref="K366:L366"/>
    <mergeCell ref="M366:N366"/>
    <mergeCell ref="O366:P366"/>
    <mergeCell ref="Q366:R366"/>
    <mergeCell ref="E366:F366"/>
    <mergeCell ref="G367:H367"/>
    <mergeCell ref="I367:J367"/>
    <mergeCell ref="K367:L367"/>
    <mergeCell ref="M367:N367"/>
    <mergeCell ref="O367:P367"/>
    <mergeCell ref="Q367:R367"/>
    <mergeCell ref="E367:F367"/>
    <mergeCell ref="G362:H362"/>
    <mergeCell ref="I362:J362"/>
    <mergeCell ref="K362:L362"/>
    <mergeCell ref="M362:N362"/>
    <mergeCell ref="O362:P362"/>
    <mergeCell ref="Q362:R362"/>
    <mergeCell ref="E362:F362"/>
    <mergeCell ref="G363:H363"/>
    <mergeCell ref="I363:J363"/>
    <mergeCell ref="K363:L363"/>
    <mergeCell ref="M363:N363"/>
    <mergeCell ref="O363:P363"/>
    <mergeCell ref="Q363:R363"/>
    <mergeCell ref="E363:F363"/>
    <mergeCell ref="G364:H364"/>
    <mergeCell ref="I364:J364"/>
    <mergeCell ref="K364:L364"/>
    <mergeCell ref="M364:N364"/>
    <mergeCell ref="O364:P364"/>
    <mergeCell ref="Q364:R364"/>
    <mergeCell ref="E364:F364"/>
    <mergeCell ref="G359:H359"/>
    <mergeCell ref="I359:J359"/>
    <mergeCell ref="K359:L359"/>
    <mergeCell ref="M359:N359"/>
    <mergeCell ref="O359:P359"/>
    <mergeCell ref="Q359:R359"/>
    <mergeCell ref="E359:F359"/>
    <mergeCell ref="G360:H360"/>
    <mergeCell ref="I360:J360"/>
    <mergeCell ref="K360:L360"/>
    <mergeCell ref="M360:N360"/>
    <mergeCell ref="O360:P360"/>
    <mergeCell ref="Q360:R360"/>
    <mergeCell ref="E360:F360"/>
    <mergeCell ref="G361:H361"/>
    <mergeCell ref="I361:J361"/>
    <mergeCell ref="K361:L361"/>
    <mergeCell ref="M361:N361"/>
    <mergeCell ref="O361:P361"/>
    <mergeCell ref="Q361:R361"/>
    <mergeCell ref="E361:F361"/>
    <mergeCell ref="G356:H356"/>
    <mergeCell ref="I356:J356"/>
    <mergeCell ref="K356:L356"/>
    <mergeCell ref="M356:N356"/>
    <mergeCell ref="O356:P356"/>
    <mergeCell ref="Q356:R356"/>
    <mergeCell ref="E356:F356"/>
    <mergeCell ref="G357:H357"/>
    <mergeCell ref="I357:J357"/>
    <mergeCell ref="K357:L357"/>
    <mergeCell ref="M357:N357"/>
    <mergeCell ref="O357:P357"/>
    <mergeCell ref="Q357:R357"/>
    <mergeCell ref="E357:F357"/>
    <mergeCell ref="G358:H358"/>
    <mergeCell ref="I358:J358"/>
    <mergeCell ref="K358:L358"/>
    <mergeCell ref="M358:N358"/>
    <mergeCell ref="O358:P358"/>
    <mergeCell ref="Q358:R358"/>
    <mergeCell ref="E358:F358"/>
    <mergeCell ref="G353:H353"/>
    <mergeCell ref="I353:J353"/>
    <mergeCell ref="K353:L353"/>
    <mergeCell ref="M353:N353"/>
    <mergeCell ref="O353:P353"/>
    <mergeCell ref="Q353:R353"/>
    <mergeCell ref="E353:F353"/>
    <mergeCell ref="G354:H354"/>
    <mergeCell ref="I354:J354"/>
    <mergeCell ref="K354:L354"/>
    <mergeCell ref="M354:N354"/>
    <mergeCell ref="O354:P354"/>
    <mergeCell ref="Q354:R354"/>
    <mergeCell ref="E354:F354"/>
    <mergeCell ref="G355:H355"/>
    <mergeCell ref="I355:J355"/>
    <mergeCell ref="K355:L355"/>
    <mergeCell ref="M355:N355"/>
    <mergeCell ref="O355:P355"/>
    <mergeCell ref="Q355:R355"/>
    <mergeCell ref="E355:F355"/>
    <mergeCell ref="G350:H350"/>
    <mergeCell ref="I350:J350"/>
    <mergeCell ref="K350:L350"/>
    <mergeCell ref="M350:N350"/>
    <mergeCell ref="O350:P350"/>
    <mergeCell ref="Q350:R350"/>
    <mergeCell ref="E350:F350"/>
    <mergeCell ref="G351:H351"/>
    <mergeCell ref="I351:J351"/>
    <mergeCell ref="K351:L351"/>
    <mergeCell ref="M351:N351"/>
    <mergeCell ref="O351:P351"/>
    <mergeCell ref="Q351:R351"/>
    <mergeCell ref="E351:F351"/>
    <mergeCell ref="G352:H352"/>
    <mergeCell ref="I352:J352"/>
    <mergeCell ref="K352:L352"/>
    <mergeCell ref="M352:N352"/>
    <mergeCell ref="O352:P352"/>
    <mergeCell ref="Q352:R352"/>
    <mergeCell ref="E352:F352"/>
    <mergeCell ref="G347:H347"/>
    <mergeCell ref="I347:J347"/>
    <mergeCell ref="K347:L347"/>
    <mergeCell ref="M347:N347"/>
    <mergeCell ref="O347:P347"/>
    <mergeCell ref="Q347:R347"/>
    <mergeCell ref="E347:F347"/>
    <mergeCell ref="G348:H348"/>
    <mergeCell ref="I348:J348"/>
    <mergeCell ref="K348:L348"/>
    <mergeCell ref="M348:N348"/>
    <mergeCell ref="O348:P348"/>
    <mergeCell ref="Q348:R348"/>
    <mergeCell ref="E348:F348"/>
    <mergeCell ref="G349:H349"/>
    <mergeCell ref="I349:J349"/>
    <mergeCell ref="K349:L349"/>
    <mergeCell ref="M349:N349"/>
    <mergeCell ref="O349:P349"/>
    <mergeCell ref="Q349:R349"/>
    <mergeCell ref="E349:F349"/>
    <mergeCell ref="G344:H344"/>
    <mergeCell ref="I344:J344"/>
    <mergeCell ref="K344:L344"/>
    <mergeCell ref="M344:N344"/>
    <mergeCell ref="O344:P344"/>
    <mergeCell ref="Q344:R344"/>
    <mergeCell ref="E344:F344"/>
    <mergeCell ref="G345:H345"/>
    <mergeCell ref="I345:J345"/>
    <mergeCell ref="K345:L345"/>
    <mergeCell ref="M345:N345"/>
    <mergeCell ref="O345:P345"/>
    <mergeCell ref="Q345:R345"/>
    <mergeCell ref="E345:F345"/>
    <mergeCell ref="G346:H346"/>
    <mergeCell ref="I346:J346"/>
    <mergeCell ref="K346:L346"/>
    <mergeCell ref="M346:N346"/>
    <mergeCell ref="O346:P346"/>
    <mergeCell ref="Q346:R346"/>
    <mergeCell ref="E346:F346"/>
    <mergeCell ref="G341:H341"/>
    <mergeCell ref="I341:J341"/>
    <mergeCell ref="K341:L341"/>
    <mergeCell ref="M341:N341"/>
    <mergeCell ref="O341:P341"/>
    <mergeCell ref="Q341:R341"/>
    <mergeCell ref="E341:F341"/>
    <mergeCell ref="G342:H342"/>
    <mergeCell ref="I342:J342"/>
    <mergeCell ref="K342:L342"/>
    <mergeCell ref="M342:N342"/>
    <mergeCell ref="O342:P342"/>
    <mergeCell ref="Q342:R342"/>
    <mergeCell ref="E342:F342"/>
    <mergeCell ref="G343:H343"/>
    <mergeCell ref="I343:J343"/>
    <mergeCell ref="K343:L343"/>
    <mergeCell ref="M343:N343"/>
    <mergeCell ref="O343:P343"/>
    <mergeCell ref="Q343:R343"/>
    <mergeCell ref="E343:F343"/>
    <mergeCell ref="G338:H338"/>
    <mergeCell ref="I338:J338"/>
    <mergeCell ref="K338:L338"/>
    <mergeCell ref="M338:N338"/>
    <mergeCell ref="O338:P338"/>
    <mergeCell ref="Q338:R338"/>
    <mergeCell ref="E338:F338"/>
    <mergeCell ref="G339:H339"/>
    <mergeCell ref="I339:J339"/>
    <mergeCell ref="K339:L339"/>
    <mergeCell ref="M339:N339"/>
    <mergeCell ref="O339:P339"/>
    <mergeCell ref="Q339:R339"/>
    <mergeCell ref="E339:F339"/>
    <mergeCell ref="G340:H340"/>
    <mergeCell ref="I340:J340"/>
    <mergeCell ref="K340:L340"/>
    <mergeCell ref="M340:N340"/>
    <mergeCell ref="O340:P340"/>
    <mergeCell ref="Q340:R340"/>
    <mergeCell ref="E340:F340"/>
    <mergeCell ref="G335:H335"/>
    <mergeCell ref="I335:J335"/>
    <mergeCell ref="K335:L335"/>
    <mergeCell ref="M335:N335"/>
    <mergeCell ref="O335:P335"/>
    <mergeCell ref="Q335:R335"/>
    <mergeCell ref="E335:F335"/>
    <mergeCell ref="G336:H336"/>
    <mergeCell ref="I336:J336"/>
    <mergeCell ref="K336:L336"/>
    <mergeCell ref="M336:N336"/>
    <mergeCell ref="O336:P336"/>
    <mergeCell ref="Q336:R336"/>
    <mergeCell ref="E336:F336"/>
    <mergeCell ref="G337:H337"/>
    <mergeCell ref="I337:J337"/>
    <mergeCell ref="K337:L337"/>
    <mergeCell ref="M337:N337"/>
    <mergeCell ref="O337:P337"/>
    <mergeCell ref="Q337:R337"/>
    <mergeCell ref="E337:F337"/>
    <mergeCell ref="G332:H332"/>
    <mergeCell ref="I332:J332"/>
    <mergeCell ref="K332:L332"/>
    <mergeCell ref="M332:N332"/>
    <mergeCell ref="O332:P332"/>
    <mergeCell ref="Q332:R332"/>
    <mergeCell ref="E332:F332"/>
    <mergeCell ref="G333:H333"/>
    <mergeCell ref="I333:J333"/>
    <mergeCell ref="K333:L333"/>
    <mergeCell ref="M333:N333"/>
    <mergeCell ref="O333:P333"/>
    <mergeCell ref="Q333:R333"/>
    <mergeCell ref="E333:F333"/>
    <mergeCell ref="G334:H334"/>
    <mergeCell ref="I334:J334"/>
    <mergeCell ref="K334:L334"/>
    <mergeCell ref="M334:N334"/>
    <mergeCell ref="O334:P334"/>
    <mergeCell ref="Q334:R334"/>
    <mergeCell ref="E334:F334"/>
    <mergeCell ref="G329:H329"/>
    <mergeCell ref="I329:J329"/>
    <mergeCell ref="K329:L329"/>
    <mergeCell ref="M329:N329"/>
    <mergeCell ref="O329:P329"/>
    <mergeCell ref="Q329:R329"/>
    <mergeCell ref="E329:F329"/>
    <mergeCell ref="G330:H330"/>
    <mergeCell ref="I330:J330"/>
    <mergeCell ref="K330:L330"/>
    <mergeCell ref="M330:N330"/>
    <mergeCell ref="O330:P330"/>
    <mergeCell ref="Q330:R330"/>
    <mergeCell ref="E330:F330"/>
    <mergeCell ref="G331:H331"/>
    <mergeCell ref="I331:J331"/>
    <mergeCell ref="K331:L331"/>
    <mergeCell ref="M331:N331"/>
    <mergeCell ref="O331:P331"/>
    <mergeCell ref="Q331:R331"/>
    <mergeCell ref="E331:F331"/>
    <mergeCell ref="G326:H326"/>
    <mergeCell ref="I326:J326"/>
    <mergeCell ref="K326:L326"/>
    <mergeCell ref="M326:N326"/>
    <mergeCell ref="O326:P326"/>
    <mergeCell ref="Q326:R326"/>
    <mergeCell ref="E326:F326"/>
    <mergeCell ref="G327:H327"/>
    <mergeCell ref="I327:J327"/>
    <mergeCell ref="K327:L327"/>
    <mergeCell ref="M327:N327"/>
    <mergeCell ref="O327:P327"/>
    <mergeCell ref="Q327:R327"/>
    <mergeCell ref="E327:F327"/>
    <mergeCell ref="G328:H328"/>
    <mergeCell ref="I328:J328"/>
    <mergeCell ref="K328:L328"/>
    <mergeCell ref="M328:N328"/>
    <mergeCell ref="O328:P328"/>
    <mergeCell ref="Q328:R328"/>
    <mergeCell ref="E328:F328"/>
    <mergeCell ref="O323:P323"/>
    <mergeCell ref="Q323:R323"/>
    <mergeCell ref="E323:F323"/>
    <mergeCell ref="G324:H324"/>
    <mergeCell ref="I324:J324"/>
    <mergeCell ref="K324:L324"/>
    <mergeCell ref="M324:N324"/>
    <mergeCell ref="O324:P324"/>
    <mergeCell ref="Q324:R324"/>
    <mergeCell ref="E324:F324"/>
    <mergeCell ref="G325:H325"/>
    <mergeCell ref="I325:J325"/>
    <mergeCell ref="K325:L325"/>
    <mergeCell ref="M325:N325"/>
    <mergeCell ref="O325:P325"/>
    <mergeCell ref="Q325:R325"/>
    <mergeCell ref="E325:F325"/>
    <mergeCell ref="G445:H445"/>
    <mergeCell ref="I445:J445"/>
    <mergeCell ref="K445:L445"/>
    <mergeCell ref="M445:N445"/>
    <mergeCell ref="O445:P445"/>
    <mergeCell ref="Q445:R445"/>
    <mergeCell ref="E319:F319"/>
    <mergeCell ref="G320:H320"/>
    <mergeCell ref="I320:J320"/>
    <mergeCell ref="K320:L320"/>
    <mergeCell ref="M320:N320"/>
    <mergeCell ref="O320:P320"/>
    <mergeCell ref="Q320:R320"/>
    <mergeCell ref="E320:F320"/>
    <mergeCell ref="G321:H321"/>
    <mergeCell ref="I321:J321"/>
    <mergeCell ref="K321:L321"/>
    <mergeCell ref="M321:N321"/>
    <mergeCell ref="O321:P321"/>
    <mergeCell ref="Q321:R321"/>
    <mergeCell ref="E321:F321"/>
    <mergeCell ref="G322:H322"/>
    <mergeCell ref="I322:J322"/>
    <mergeCell ref="K322:L322"/>
    <mergeCell ref="M322:N322"/>
    <mergeCell ref="O322:P322"/>
    <mergeCell ref="Q322:R322"/>
    <mergeCell ref="E322:F322"/>
    <mergeCell ref="G323:H323"/>
    <mergeCell ref="I323:J323"/>
    <mergeCell ref="K323:L323"/>
    <mergeCell ref="M323:N323"/>
    <mergeCell ref="G442:H442"/>
    <mergeCell ref="I442:J442"/>
    <mergeCell ref="K442:L442"/>
    <mergeCell ref="M442:N442"/>
    <mergeCell ref="O442:P442"/>
    <mergeCell ref="Q442:R442"/>
    <mergeCell ref="E442:F442"/>
    <mergeCell ref="G443:H443"/>
    <mergeCell ref="I443:J443"/>
    <mergeCell ref="K443:L443"/>
    <mergeCell ref="M443:N443"/>
    <mergeCell ref="O443:P443"/>
    <mergeCell ref="Q443:R443"/>
    <mergeCell ref="E443:F443"/>
    <mergeCell ref="G444:H444"/>
    <mergeCell ref="I444:J444"/>
    <mergeCell ref="K444:L444"/>
    <mergeCell ref="M444:N444"/>
    <mergeCell ref="O444:P444"/>
    <mergeCell ref="Q444:R444"/>
    <mergeCell ref="E444:F444"/>
    <mergeCell ref="G439:H439"/>
    <mergeCell ref="I439:J439"/>
    <mergeCell ref="K439:L439"/>
    <mergeCell ref="M439:N439"/>
    <mergeCell ref="O439:P439"/>
    <mergeCell ref="Q439:R439"/>
    <mergeCell ref="E439:F439"/>
    <mergeCell ref="G440:H440"/>
    <mergeCell ref="I440:J440"/>
    <mergeCell ref="K440:L440"/>
    <mergeCell ref="M440:N440"/>
    <mergeCell ref="O440:P440"/>
    <mergeCell ref="Q440:R440"/>
    <mergeCell ref="E440:F440"/>
    <mergeCell ref="G441:H441"/>
    <mergeCell ref="I441:J441"/>
    <mergeCell ref="K441:L441"/>
    <mergeCell ref="M441:N441"/>
    <mergeCell ref="O441:P441"/>
    <mergeCell ref="Q441:R441"/>
    <mergeCell ref="E441:F441"/>
    <mergeCell ref="G436:H436"/>
    <mergeCell ref="I436:J436"/>
    <mergeCell ref="K436:L436"/>
    <mergeCell ref="M436:N436"/>
    <mergeCell ref="O436:P436"/>
    <mergeCell ref="Q436:R436"/>
    <mergeCell ref="E436:F436"/>
    <mergeCell ref="G437:H437"/>
    <mergeCell ref="I437:J437"/>
    <mergeCell ref="K437:L437"/>
    <mergeCell ref="M437:N437"/>
    <mergeCell ref="O437:P437"/>
    <mergeCell ref="Q437:R437"/>
    <mergeCell ref="E437:F437"/>
    <mergeCell ref="G438:H438"/>
    <mergeCell ref="I438:J438"/>
    <mergeCell ref="K438:L438"/>
    <mergeCell ref="M438:N438"/>
    <mergeCell ref="O438:P438"/>
    <mergeCell ref="Q438:R438"/>
    <mergeCell ref="E438:F438"/>
    <mergeCell ref="M433:N433"/>
    <mergeCell ref="O433:P433"/>
    <mergeCell ref="Q433:R433"/>
    <mergeCell ref="E433:F433"/>
    <mergeCell ref="G434:H434"/>
    <mergeCell ref="I434:J434"/>
    <mergeCell ref="K434:L434"/>
    <mergeCell ref="M434:N434"/>
    <mergeCell ref="O434:P434"/>
    <mergeCell ref="Q434:R434"/>
    <mergeCell ref="E434:F434"/>
    <mergeCell ref="G435:H435"/>
    <mergeCell ref="I435:J435"/>
    <mergeCell ref="K435:L435"/>
    <mergeCell ref="M435:N435"/>
    <mergeCell ref="O435:P435"/>
    <mergeCell ref="Q435:R435"/>
    <mergeCell ref="E435:F435"/>
    <mergeCell ref="G23:H23"/>
    <mergeCell ref="I23:J23"/>
    <mergeCell ref="K23:L23"/>
    <mergeCell ref="M23:N23"/>
    <mergeCell ref="O23:P23"/>
    <mergeCell ref="Q23:R23"/>
    <mergeCell ref="E23:F23"/>
    <mergeCell ref="G24:H24"/>
    <mergeCell ref="I24:J24"/>
    <mergeCell ref="K24:L24"/>
    <mergeCell ref="M24:N24"/>
    <mergeCell ref="O24:P24"/>
    <mergeCell ref="Q24:R24"/>
    <mergeCell ref="E24:F24"/>
    <mergeCell ref="G25:H25"/>
    <mergeCell ref="I25:J25"/>
    <mergeCell ref="K25:L25"/>
    <mergeCell ref="M25:N25"/>
    <mergeCell ref="O25:P25"/>
    <mergeCell ref="Q25:R25"/>
    <mergeCell ref="C6:T6"/>
    <mergeCell ref="C7:T7"/>
    <mergeCell ref="E9:R9"/>
    <mergeCell ref="A10:D10"/>
    <mergeCell ref="E10:R10"/>
    <mergeCell ref="O13:R14"/>
    <mergeCell ref="D15:R15"/>
    <mergeCell ref="D18:R19"/>
    <mergeCell ref="E20:P20"/>
    <mergeCell ref="G21:H21"/>
    <mergeCell ref="I21:J21"/>
    <mergeCell ref="K21:L21"/>
    <mergeCell ref="M21:N21"/>
    <mergeCell ref="O21:P21"/>
    <mergeCell ref="E21:F21"/>
    <mergeCell ref="G22:H22"/>
    <mergeCell ref="I22:J22"/>
    <mergeCell ref="K22:L22"/>
    <mergeCell ref="M22:N22"/>
    <mergeCell ref="O22:P22"/>
    <mergeCell ref="Q22:R22"/>
    <mergeCell ref="E22:F22"/>
    <mergeCell ref="G453:H453"/>
    <mergeCell ref="I453:J453"/>
    <mergeCell ref="K453:L453"/>
    <mergeCell ref="M453:N453"/>
    <mergeCell ref="O453:P453"/>
    <mergeCell ref="Q453:R453"/>
    <mergeCell ref="E453:F453"/>
    <mergeCell ref="G454:H454"/>
    <mergeCell ref="I454:J454"/>
    <mergeCell ref="K454:L454"/>
    <mergeCell ref="M454:N454"/>
    <mergeCell ref="O454:P454"/>
    <mergeCell ref="Q454:R454"/>
    <mergeCell ref="E454:F454"/>
    <mergeCell ref="C455:D455"/>
    <mergeCell ref="E455:F455"/>
    <mergeCell ref="G455:H455"/>
    <mergeCell ref="I455:J455"/>
    <mergeCell ref="K455:L455"/>
    <mergeCell ref="M455:N455"/>
    <mergeCell ref="O455:P455"/>
    <mergeCell ref="Q455:R455"/>
    <mergeCell ref="G450:H450"/>
    <mergeCell ref="I450:J450"/>
    <mergeCell ref="K450:L450"/>
    <mergeCell ref="M450:N450"/>
    <mergeCell ref="O450:P450"/>
    <mergeCell ref="Q450:R450"/>
    <mergeCell ref="E450:F450"/>
    <mergeCell ref="G451:H451"/>
    <mergeCell ref="I451:J451"/>
    <mergeCell ref="K451:L451"/>
    <mergeCell ref="M451:N451"/>
    <mergeCell ref="O451:P451"/>
    <mergeCell ref="Q451:R451"/>
    <mergeCell ref="E451:F451"/>
    <mergeCell ref="G452:H452"/>
    <mergeCell ref="I452:J452"/>
    <mergeCell ref="K452:L452"/>
    <mergeCell ref="M452:N452"/>
    <mergeCell ref="O452:P452"/>
    <mergeCell ref="Q452:R452"/>
    <mergeCell ref="E452:F452"/>
    <mergeCell ref="G447:H447"/>
    <mergeCell ref="I447:J447"/>
    <mergeCell ref="K447:L447"/>
    <mergeCell ref="M447:N447"/>
    <mergeCell ref="O447:P447"/>
    <mergeCell ref="Q447:R447"/>
    <mergeCell ref="E447:F447"/>
    <mergeCell ref="G448:H448"/>
    <mergeCell ref="I448:J448"/>
    <mergeCell ref="K448:L448"/>
    <mergeCell ref="M448:N448"/>
    <mergeCell ref="O448:P448"/>
    <mergeCell ref="Q448:R448"/>
    <mergeCell ref="E448:F448"/>
    <mergeCell ref="G449:H449"/>
    <mergeCell ref="I449:J449"/>
    <mergeCell ref="K449:L449"/>
    <mergeCell ref="M449:N449"/>
    <mergeCell ref="O449:P449"/>
    <mergeCell ref="Q449:R449"/>
    <mergeCell ref="E449:F449"/>
    <mergeCell ref="G430:H430"/>
    <mergeCell ref="I430:J430"/>
    <mergeCell ref="K430:L430"/>
    <mergeCell ref="M430:N430"/>
    <mergeCell ref="O430:P430"/>
    <mergeCell ref="Q430:R430"/>
    <mergeCell ref="E430:F430"/>
    <mergeCell ref="G431:H431"/>
    <mergeCell ref="I431:J431"/>
    <mergeCell ref="K431:L431"/>
    <mergeCell ref="M431:N431"/>
    <mergeCell ref="O431:P431"/>
    <mergeCell ref="Q431:R431"/>
    <mergeCell ref="E445:F445"/>
    <mergeCell ref="G446:H446"/>
    <mergeCell ref="I446:J446"/>
    <mergeCell ref="K446:L446"/>
    <mergeCell ref="M446:N446"/>
    <mergeCell ref="O446:P446"/>
    <mergeCell ref="Q446:R446"/>
    <mergeCell ref="E446:F446"/>
    <mergeCell ref="E431:F431"/>
    <mergeCell ref="G432:H432"/>
    <mergeCell ref="I432:J432"/>
    <mergeCell ref="K432:L432"/>
    <mergeCell ref="M432:N432"/>
    <mergeCell ref="O432:P432"/>
    <mergeCell ref="Q432:R432"/>
    <mergeCell ref="E432:F432"/>
    <mergeCell ref="G433:H433"/>
    <mergeCell ref="I433:J433"/>
    <mergeCell ref="K433:L433"/>
    <mergeCell ref="G427:H427"/>
    <mergeCell ref="I427:J427"/>
    <mergeCell ref="K427:L427"/>
    <mergeCell ref="M427:N427"/>
    <mergeCell ref="O427:P427"/>
    <mergeCell ref="Q427:R427"/>
    <mergeCell ref="E427:F427"/>
    <mergeCell ref="G428:H428"/>
    <mergeCell ref="I428:J428"/>
    <mergeCell ref="K428:L428"/>
    <mergeCell ref="M428:N428"/>
    <mergeCell ref="O428:P428"/>
    <mergeCell ref="Q428:R428"/>
    <mergeCell ref="E428:F428"/>
    <mergeCell ref="G429:H429"/>
    <mergeCell ref="I429:J429"/>
    <mergeCell ref="K429:L429"/>
    <mergeCell ref="M429:N429"/>
    <mergeCell ref="O429:P429"/>
    <mergeCell ref="Q429:R429"/>
    <mergeCell ref="E429:F429"/>
    <mergeCell ref="G424:H424"/>
    <mergeCell ref="I424:J424"/>
    <mergeCell ref="K424:L424"/>
    <mergeCell ref="M424:N424"/>
    <mergeCell ref="O424:P424"/>
    <mergeCell ref="Q424:R424"/>
    <mergeCell ref="E424:F424"/>
    <mergeCell ref="G425:H425"/>
    <mergeCell ref="I425:J425"/>
    <mergeCell ref="K425:L425"/>
    <mergeCell ref="M425:N425"/>
    <mergeCell ref="O425:P425"/>
    <mergeCell ref="Q425:R425"/>
    <mergeCell ref="E425:F425"/>
    <mergeCell ref="G426:H426"/>
    <mergeCell ref="I426:J426"/>
    <mergeCell ref="K426:L426"/>
    <mergeCell ref="M426:N426"/>
    <mergeCell ref="O426:P426"/>
    <mergeCell ref="Q426:R426"/>
    <mergeCell ref="E426:F426"/>
    <mergeCell ref="G421:H421"/>
    <mergeCell ref="I421:J421"/>
    <mergeCell ref="K421:L421"/>
    <mergeCell ref="M421:N421"/>
    <mergeCell ref="O421:P421"/>
    <mergeCell ref="Q421:R421"/>
    <mergeCell ref="E421:F421"/>
    <mergeCell ref="G422:H422"/>
    <mergeCell ref="I422:J422"/>
    <mergeCell ref="K422:L422"/>
    <mergeCell ref="M422:N422"/>
    <mergeCell ref="O422:P422"/>
    <mergeCell ref="Q422:R422"/>
    <mergeCell ref="E422:F422"/>
    <mergeCell ref="G423:H423"/>
    <mergeCell ref="I423:J423"/>
    <mergeCell ref="K423:L423"/>
    <mergeCell ref="M423:N423"/>
    <mergeCell ref="O423:P423"/>
    <mergeCell ref="Q423:R423"/>
    <mergeCell ref="E423:F423"/>
    <mergeCell ref="E417:F417"/>
    <mergeCell ref="G418:H418"/>
    <mergeCell ref="I418:J418"/>
    <mergeCell ref="K418:L418"/>
    <mergeCell ref="M418:N418"/>
    <mergeCell ref="O418:P418"/>
    <mergeCell ref="Q418:R418"/>
    <mergeCell ref="E418:F418"/>
    <mergeCell ref="G419:H419"/>
    <mergeCell ref="I419:J419"/>
    <mergeCell ref="K419:L419"/>
    <mergeCell ref="M419:N419"/>
    <mergeCell ref="O419:P419"/>
    <mergeCell ref="Q419:R419"/>
    <mergeCell ref="E419:F419"/>
    <mergeCell ref="G420:H420"/>
    <mergeCell ref="I420:J420"/>
    <mergeCell ref="K420:L420"/>
    <mergeCell ref="M420:N420"/>
    <mergeCell ref="O420:P420"/>
    <mergeCell ref="Q420:R420"/>
    <mergeCell ref="E420:F420"/>
    <mergeCell ref="G317:H317"/>
    <mergeCell ref="I317:J317"/>
    <mergeCell ref="K317:L317"/>
    <mergeCell ref="M317:N317"/>
    <mergeCell ref="O317:P317"/>
    <mergeCell ref="Q317:R317"/>
    <mergeCell ref="E317:F317"/>
    <mergeCell ref="G318:H318"/>
    <mergeCell ref="I318:J318"/>
    <mergeCell ref="K318:L318"/>
    <mergeCell ref="M318:N318"/>
    <mergeCell ref="O318:P318"/>
    <mergeCell ref="Q318:R318"/>
    <mergeCell ref="E318:F318"/>
    <mergeCell ref="G319:H319"/>
    <mergeCell ref="I319:J319"/>
    <mergeCell ref="K319:L319"/>
    <mergeCell ref="M319:N319"/>
    <mergeCell ref="O319:P319"/>
    <mergeCell ref="Q319:R319"/>
    <mergeCell ref="G314:H314"/>
    <mergeCell ref="I314:J314"/>
    <mergeCell ref="K314:L314"/>
    <mergeCell ref="M314:N314"/>
    <mergeCell ref="O314:P314"/>
    <mergeCell ref="Q314:R314"/>
    <mergeCell ref="E314:F314"/>
    <mergeCell ref="G315:H315"/>
    <mergeCell ref="I315:J315"/>
    <mergeCell ref="K315:L315"/>
    <mergeCell ref="M315:N315"/>
    <mergeCell ref="O315:P315"/>
    <mergeCell ref="Q315:R315"/>
    <mergeCell ref="E315:F315"/>
    <mergeCell ref="G316:H316"/>
    <mergeCell ref="I316:J316"/>
    <mergeCell ref="K316:L316"/>
    <mergeCell ref="M316:N316"/>
    <mergeCell ref="O316:P316"/>
    <mergeCell ref="Q316:R316"/>
    <mergeCell ref="E316:F316"/>
    <mergeCell ref="G311:H311"/>
    <mergeCell ref="I311:J311"/>
    <mergeCell ref="K311:L311"/>
    <mergeCell ref="M311:N311"/>
    <mergeCell ref="O311:P311"/>
    <mergeCell ref="Q311:R311"/>
    <mergeCell ref="E311:F311"/>
    <mergeCell ref="G312:H312"/>
    <mergeCell ref="I312:J312"/>
    <mergeCell ref="K312:L312"/>
    <mergeCell ref="M312:N312"/>
    <mergeCell ref="O312:P312"/>
    <mergeCell ref="Q312:R312"/>
    <mergeCell ref="E312:F312"/>
    <mergeCell ref="G313:H313"/>
    <mergeCell ref="I313:J313"/>
    <mergeCell ref="K313:L313"/>
    <mergeCell ref="M313:N313"/>
    <mergeCell ref="O313:P313"/>
    <mergeCell ref="Q313:R313"/>
    <mergeCell ref="E313:F313"/>
    <mergeCell ref="G308:H308"/>
    <mergeCell ref="I308:J308"/>
    <mergeCell ref="K308:L308"/>
    <mergeCell ref="M308:N308"/>
    <mergeCell ref="O308:P308"/>
    <mergeCell ref="Q308:R308"/>
    <mergeCell ref="E308:F308"/>
    <mergeCell ref="G309:H309"/>
    <mergeCell ref="I309:J309"/>
    <mergeCell ref="K309:L309"/>
    <mergeCell ref="M309:N309"/>
    <mergeCell ref="O309:P309"/>
    <mergeCell ref="Q309:R309"/>
    <mergeCell ref="E309:F309"/>
    <mergeCell ref="G310:H310"/>
    <mergeCell ref="I310:J310"/>
    <mergeCell ref="K310:L310"/>
    <mergeCell ref="M310:N310"/>
    <mergeCell ref="O310:P310"/>
    <mergeCell ref="Q310:R310"/>
    <mergeCell ref="E310:F310"/>
    <mergeCell ref="G305:H305"/>
    <mergeCell ref="I305:J305"/>
    <mergeCell ref="K305:L305"/>
    <mergeCell ref="M305:N305"/>
    <mergeCell ref="O305:P305"/>
    <mergeCell ref="Q305:R305"/>
    <mergeCell ref="E305:F305"/>
    <mergeCell ref="G306:H306"/>
    <mergeCell ref="I306:J306"/>
    <mergeCell ref="K306:L306"/>
    <mergeCell ref="M306:N306"/>
    <mergeCell ref="O306:P306"/>
    <mergeCell ref="Q306:R306"/>
    <mergeCell ref="E306:F306"/>
    <mergeCell ref="G307:H307"/>
    <mergeCell ref="I307:J307"/>
    <mergeCell ref="K307:L307"/>
    <mergeCell ref="M307:N307"/>
    <mergeCell ref="O307:P307"/>
    <mergeCell ref="Q307:R307"/>
    <mergeCell ref="E307:F307"/>
    <mergeCell ref="G302:H302"/>
    <mergeCell ref="I302:J302"/>
    <mergeCell ref="K302:L302"/>
    <mergeCell ref="M302:N302"/>
    <mergeCell ref="O302:P302"/>
    <mergeCell ref="Q302:R302"/>
    <mergeCell ref="E302:F302"/>
    <mergeCell ref="G303:H303"/>
    <mergeCell ref="I303:J303"/>
    <mergeCell ref="K303:L303"/>
    <mergeCell ref="M303:N303"/>
    <mergeCell ref="O303:P303"/>
    <mergeCell ref="Q303:R303"/>
    <mergeCell ref="E303:F303"/>
    <mergeCell ref="G304:H304"/>
    <mergeCell ref="I304:J304"/>
    <mergeCell ref="K304:L304"/>
    <mergeCell ref="M304:N304"/>
    <mergeCell ref="O304:P304"/>
    <mergeCell ref="Q304:R304"/>
    <mergeCell ref="E304:F304"/>
    <mergeCell ref="G299:H299"/>
    <mergeCell ref="I299:J299"/>
    <mergeCell ref="K299:L299"/>
    <mergeCell ref="M299:N299"/>
    <mergeCell ref="O299:P299"/>
    <mergeCell ref="Q299:R299"/>
    <mergeCell ref="E299:F299"/>
    <mergeCell ref="G300:H300"/>
    <mergeCell ref="I300:J300"/>
    <mergeCell ref="K300:L300"/>
    <mergeCell ref="M300:N300"/>
    <mergeCell ref="O300:P300"/>
    <mergeCell ref="Q300:R300"/>
    <mergeCell ref="E300:F300"/>
    <mergeCell ref="G301:H301"/>
    <mergeCell ref="I301:J301"/>
    <mergeCell ref="K301:L301"/>
    <mergeCell ref="M301:N301"/>
    <mergeCell ref="O301:P301"/>
    <mergeCell ref="Q301:R301"/>
    <mergeCell ref="E301:F301"/>
    <mergeCell ref="G296:H296"/>
    <mergeCell ref="I296:J296"/>
    <mergeCell ref="K296:L296"/>
    <mergeCell ref="M296:N296"/>
    <mergeCell ref="O296:P296"/>
    <mergeCell ref="Q296:R296"/>
    <mergeCell ref="E296:F296"/>
    <mergeCell ref="G297:H297"/>
    <mergeCell ref="I297:J297"/>
    <mergeCell ref="K297:L297"/>
    <mergeCell ref="M297:N297"/>
    <mergeCell ref="O297:P297"/>
    <mergeCell ref="Q297:R297"/>
    <mergeCell ref="E297:F297"/>
    <mergeCell ref="G298:H298"/>
    <mergeCell ref="I298:J298"/>
    <mergeCell ref="K298:L298"/>
    <mergeCell ref="M298:N298"/>
    <mergeCell ref="O298:P298"/>
    <mergeCell ref="Q298:R298"/>
    <mergeCell ref="E298:F298"/>
    <mergeCell ref="G293:H293"/>
    <mergeCell ref="I293:J293"/>
    <mergeCell ref="K293:L293"/>
    <mergeCell ref="M293:N293"/>
    <mergeCell ref="O293:P293"/>
    <mergeCell ref="Q293:R293"/>
    <mergeCell ref="E293:F293"/>
    <mergeCell ref="G294:H294"/>
    <mergeCell ref="I294:J294"/>
    <mergeCell ref="K294:L294"/>
    <mergeCell ref="M294:N294"/>
    <mergeCell ref="O294:P294"/>
    <mergeCell ref="Q294:R294"/>
    <mergeCell ref="E294:F294"/>
    <mergeCell ref="G295:H295"/>
    <mergeCell ref="I295:J295"/>
    <mergeCell ref="K295:L295"/>
    <mergeCell ref="M295:N295"/>
    <mergeCell ref="O295:P295"/>
    <mergeCell ref="Q295:R295"/>
    <mergeCell ref="E295:F295"/>
    <mergeCell ref="G290:H290"/>
    <mergeCell ref="I290:J290"/>
    <mergeCell ref="K290:L290"/>
    <mergeCell ref="M290:N290"/>
    <mergeCell ref="O290:P290"/>
    <mergeCell ref="Q290:R290"/>
    <mergeCell ref="E290:F290"/>
    <mergeCell ref="G291:H291"/>
    <mergeCell ref="I291:J291"/>
    <mergeCell ref="K291:L291"/>
    <mergeCell ref="M291:N291"/>
    <mergeCell ref="O291:P291"/>
    <mergeCell ref="Q291:R291"/>
    <mergeCell ref="E291:F291"/>
    <mergeCell ref="G292:H292"/>
    <mergeCell ref="I292:J292"/>
    <mergeCell ref="K292:L292"/>
    <mergeCell ref="M292:N292"/>
    <mergeCell ref="O292:P292"/>
    <mergeCell ref="Q292:R292"/>
    <mergeCell ref="E292:F292"/>
    <mergeCell ref="G287:H287"/>
    <mergeCell ref="I287:J287"/>
    <mergeCell ref="K287:L287"/>
    <mergeCell ref="M287:N287"/>
    <mergeCell ref="O287:P287"/>
    <mergeCell ref="Q287:R287"/>
    <mergeCell ref="E287:F287"/>
    <mergeCell ref="G288:H288"/>
    <mergeCell ref="I288:J288"/>
    <mergeCell ref="K288:L288"/>
    <mergeCell ref="M288:N288"/>
    <mergeCell ref="O288:P288"/>
    <mergeCell ref="Q288:R288"/>
    <mergeCell ref="E288:F288"/>
    <mergeCell ref="G289:H289"/>
    <mergeCell ref="I289:J289"/>
    <mergeCell ref="K289:L289"/>
    <mergeCell ref="M289:N289"/>
    <mergeCell ref="O289:P289"/>
    <mergeCell ref="Q289:R289"/>
    <mergeCell ref="E289:F289"/>
    <mergeCell ref="G284:H284"/>
    <mergeCell ref="I284:J284"/>
    <mergeCell ref="K284:L284"/>
    <mergeCell ref="M284:N284"/>
    <mergeCell ref="O284:P284"/>
    <mergeCell ref="Q284:R284"/>
    <mergeCell ref="E284:F284"/>
    <mergeCell ref="G285:H285"/>
    <mergeCell ref="I285:J285"/>
    <mergeCell ref="K285:L285"/>
    <mergeCell ref="M285:N285"/>
    <mergeCell ref="O285:P285"/>
    <mergeCell ref="Q285:R285"/>
    <mergeCell ref="E285:F285"/>
    <mergeCell ref="G286:H286"/>
    <mergeCell ref="I286:J286"/>
    <mergeCell ref="K286:L286"/>
    <mergeCell ref="M286:N286"/>
    <mergeCell ref="O286:P286"/>
    <mergeCell ref="Q286:R286"/>
    <mergeCell ref="E286:F286"/>
    <mergeCell ref="G281:H281"/>
    <mergeCell ref="I281:J281"/>
    <mergeCell ref="K281:L281"/>
    <mergeCell ref="M281:N281"/>
    <mergeCell ref="O281:P281"/>
    <mergeCell ref="Q281:R281"/>
    <mergeCell ref="E281:F281"/>
    <mergeCell ref="G282:H282"/>
    <mergeCell ref="I282:J282"/>
    <mergeCell ref="K282:L282"/>
    <mergeCell ref="M282:N282"/>
    <mergeCell ref="O282:P282"/>
    <mergeCell ref="Q282:R282"/>
    <mergeCell ref="E282:F282"/>
    <mergeCell ref="G283:H283"/>
    <mergeCell ref="I283:J283"/>
    <mergeCell ref="K283:L283"/>
    <mergeCell ref="M283:N283"/>
    <mergeCell ref="O283:P283"/>
    <mergeCell ref="Q283:R283"/>
    <mergeCell ref="E283:F283"/>
    <mergeCell ref="G278:H278"/>
    <mergeCell ref="I278:J278"/>
    <mergeCell ref="K278:L278"/>
    <mergeCell ref="M278:N278"/>
    <mergeCell ref="O278:P278"/>
    <mergeCell ref="Q278:R278"/>
    <mergeCell ref="E278:F278"/>
    <mergeCell ref="G279:H279"/>
    <mergeCell ref="I279:J279"/>
    <mergeCell ref="K279:L279"/>
    <mergeCell ref="M279:N279"/>
    <mergeCell ref="O279:P279"/>
    <mergeCell ref="Q279:R279"/>
    <mergeCell ref="E279:F279"/>
    <mergeCell ref="G280:H280"/>
    <mergeCell ref="I280:J280"/>
    <mergeCell ref="K280:L280"/>
    <mergeCell ref="M280:N280"/>
    <mergeCell ref="O280:P280"/>
    <mergeCell ref="Q280:R280"/>
    <mergeCell ref="E280:F280"/>
    <mergeCell ref="G275:H275"/>
    <mergeCell ref="I275:J275"/>
    <mergeCell ref="K275:L275"/>
    <mergeCell ref="M275:N275"/>
    <mergeCell ref="O275:P275"/>
    <mergeCell ref="Q275:R275"/>
    <mergeCell ref="E275:F275"/>
    <mergeCell ref="G276:H276"/>
    <mergeCell ref="I276:J276"/>
    <mergeCell ref="K276:L276"/>
    <mergeCell ref="M276:N276"/>
    <mergeCell ref="O276:P276"/>
    <mergeCell ref="Q276:R276"/>
    <mergeCell ref="E276:F276"/>
    <mergeCell ref="G277:H277"/>
    <mergeCell ref="I277:J277"/>
    <mergeCell ref="K277:L277"/>
    <mergeCell ref="M277:N277"/>
    <mergeCell ref="O277:P277"/>
    <mergeCell ref="Q277:R277"/>
    <mergeCell ref="E277:F277"/>
    <mergeCell ref="G272:H272"/>
    <mergeCell ref="I272:J272"/>
    <mergeCell ref="K272:L272"/>
    <mergeCell ref="M272:N272"/>
    <mergeCell ref="O272:P272"/>
    <mergeCell ref="Q272:R272"/>
    <mergeCell ref="E272:F272"/>
    <mergeCell ref="G273:H273"/>
    <mergeCell ref="I273:J273"/>
    <mergeCell ref="K273:L273"/>
    <mergeCell ref="M273:N273"/>
    <mergeCell ref="O273:P273"/>
    <mergeCell ref="Q273:R273"/>
    <mergeCell ref="E273:F273"/>
    <mergeCell ref="G274:H274"/>
    <mergeCell ref="I274:J274"/>
    <mergeCell ref="K274:L274"/>
    <mergeCell ref="M274:N274"/>
    <mergeCell ref="O274:P274"/>
    <mergeCell ref="Q274:R274"/>
    <mergeCell ref="E274:F274"/>
    <mergeCell ref="G269:H269"/>
    <mergeCell ref="I269:J269"/>
    <mergeCell ref="K269:L269"/>
    <mergeCell ref="M269:N269"/>
    <mergeCell ref="O269:P269"/>
    <mergeCell ref="Q269:R269"/>
    <mergeCell ref="E269:F269"/>
    <mergeCell ref="G270:H270"/>
    <mergeCell ref="I270:J270"/>
    <mergeCell ref="K270:L270"/>
    <mergeCell ref="M270:N270"/>
    <mergeCell ref="O270:P270"/>
    <mergeCell ref="Q270:R270"/>
    <mergeCell ref="E270:F270"/>
    <mergeCell ref="G271:H271"/>
    <mergeCell ref="I271:J271"/>
    <mergeCell ref="K271:L271"/>
    <mergeCell ref="M271:N271"/>
    <mergeCell ref="O271:P271"/>
    <mergeCell ref="Q271:R271"/>
    <mergeCell ref="E271:F271"/>
    <mergeCell ref="G266:H266"/>
    <mergeCell ref="I266:J266"/>
    <mergeCell ref="K266:L266"/>
    <mergeCell ref="M266:N266"/>
    <mergeCell ref="O266:P266"/>
    <mergeCell ref="Q266:R266"/>
    <mergeCell ref="E266:F266"/>
    <mergeCell ref="G267:H267"/>
    <mergeCell ref="I267:J267"/>
    <mergeCell ref="K267:L267"/>
    <mergeCell ref="M267:N267"/>
    <mergeCell ref="O267:P267"/>
    <mergeCell ref="Q267:R267"/>
    <mergeCell ref="E267:F267"/>
    <mergeCell ref="G268:H268"/>
    <mergeCell ref="I268:J268"/>
    <mergeCell ref="K268:L268"/>
    <mergeCell ref="M268:N268"/>
    <mergeCell ref="O268:P268"/>
    <mergeCell ref="Q268:R268"/>
    <mergeCell ref="E268:F268"/>
    <mergeCell ref="G263:H263"/>
    <mergeCell ref="I263:J263"/>
    <mergeCell ref="K263:L263"/>
    <mergeCell ref="M263:N263"/>
    <mergeCell ref="O263:P263"/>
    <mergeCell ref="Q263:R263"/>
    <mergeCell ref="E263:F263"/>
    <mergeCell ref="G264:H264"/>
    <mergeCell ref="I264:J264"/>
    <mergeCell ref="K264:L264"/>
    <mergeCell ref="M264:N264"/>
    <mergeCell ref="O264:P264"/>
    <mergeCell ref="Q264:R264"/>
    <mergeCell ref="E264:F264"/>
    <mergeCell ref="G265:H265"/>
    <mergeCell ref="I265:J265"/>
    <mergeCell ref="K265:L265"/>
    <mergeCell ref="M265:N265"/>
    <mergeCell ref="O265:P265"/>
    <mergeCell ref="Q265:R265"/>
    <mergeCell ref="E265:F265"/>
    <mergeCell ref="G260:H260"/>
    <mergeCell ref="I260:J260"/>
    <mergeCell ref="K260:L260"/>
    <mergeCell ref="M260:N260"/>
    <mergeCell ref="O260:P260"/>
    <mergeCell ref="Q260:R260"/>
    <mergeCell ref="E260:F260"/>
    <mergeCell ref="G261:H261"/>
    <mergeCell ref="I261:J261"/>
    <mergeCell ref="K261:L261"/>
    <mergeCell ref="M261:N261"/>
    <mergeCell ref="O261:P261"/>
    <mergeCell ref="Q261:R261"/>
    <mergeCell ref="E261:F261"/>
    <mergeCell ref="G262:H262"/>
    <mergeCell ref="I262:J262"/>
    <mergeCell ref="K262:L262"/>
    <mergeCell ref="M262:N262"/>
    <mergeCell ref="O262:P262"/>
    <mergeCell ref="Q262:R262"/>
    <mergeCell ref="E262:F262"/>
    <mergeCell ref="G257:H257"/>
    <mergeCell ref="I257:J257"/>
    <mergeCell ref="K257:L257"/>
    <mergeCell ref="M257:N257"/>
    <mergeCell ref="O257:P257"/>
    <mergeCell ref="Q257:R257"/>
    <mergeCell ref="E257:F257"/>
    <mergeCell ref="G258:H258"/>
    <mergeCell ref="I258:J258"/>
    <mergeCell ref="K258:L258"/>
    <mergeCell ref="M258:N258"/>
    <mergeCell ref="O258:P258"/>
    <mergeCell ref="Q258:R258"/>
    <mergeCell ref="E258:F258"/>
    <mergeCell ref="G259:H259"/>
    <mergeCell ref="I259:J259"/>
    <mergeCell ref="K259:L259"/>
    <mergeCell ref="M259:N259"/>
    <mergeCell ref="O259:P259"/>
    <mergeCell ref="Q259:R259"/>
    <mergeCell ref="E259:F259"/>
    <mergeCell ref="G254:H254"/>
    <mergeCell ref="I254:J254"/>
    <mergeCell ref="K254:L254"/>
    <mergeCell ref="M254:N254"/>
    <mergeCell ref="O254:P254"/>
    <mergeCell ref="Q254:R254"/>
    <mergeCell ref="E254:F254"/>
    <mergeCell ref="G255:H255"/>
    <mergeCell ref="I255:J255"/>
    <mergeCell ref="K255:L255"/>
    <mergeCell ref="M255:N255"/>
    <mergeCell ref="O255:P255"/>
    <mergeCell ref="Q255:R255"/>
    <mergeCell ref="E255:F255"/>
    <mergeCell ref="G256:H256"/>
    <mergeCell ref="I256:J256"/>
    <mergeCell ref="K256:L256"/>
    <mergeCell ref="M256:N256"/>
    <mergeCell ref="O256:P256"/>
    <mergeCell ref="Q256:R256"/>
    <mergeCell ref="E256:F256"/>
    <mergeCell ref="G251:H251"/>
    <mergeCell ref="I251:J251"/>
    <mergeCell ref="K251:L251"/>
    <mergeCell ref="M251:N251"/>
    <mergeCell ref="O251:P251"/>
    <mergeCell ref="Q251:R251"/>
    <mergeCell ref="E251:F251"/>
    <mergeCell ref="G252:H252"/>
    <mergeCell ref="I252:J252"/>
    <mergeCell ref="K252:L252"/>
    <mergeCell ref="M252:N252"/>
    <mergeCell ref="O252:P252"/>
    <mergeCell ref="Q252:R252"/>
    <mergeCell ref="E252:F252"/>
    <mergeCell ref="G253:H253"/>
    <mergeCell ref="I253:J253"/>
    <mergeCell ref="K253:L253"/>
    <mergeCell ref="M253:N253"/>
    <mergeCell ref="O253:P253"/>
    <mergeCell ref="Q253:R253"/>
    <mergeCell ref="E253:F253"/>
    <mergeCell ref="G248:H248"/>
    <mergeCell ref="I248:J248"/>
    <mergeCell ref="K248:L248"/>
    <mergeCell ref="M248:N248"/>
    <mergeCell ref="O248:P248"/>
    <mergeCell ref="Q248:R248"/>
    <mergeCell ref="E248:F248"/>
    <mergeCell ref="G249:H249"/>
    <mergeCell ref="I249:J249"/>
    <mergeCell ref="K249:L249"/>
    <mergeCell ref="M249:N249"/>
    <mergeCell ref="O249:P249"/>
    <mergeCell ref="Q249:R249"/>
    <mergeCell ref="E249:F249"/>
    <mergeCell ref="G250:H250"/>
    <mergeCell ref="I250:J250"/>
    <mergeCell ref="K250:L250"/>
    <mergeCell ref="M250:N250"/>
    <mergeCell ref="O250:P250"/>
    <mergeCell ref="Q250:R250"/>
    <mergeCell ref="E250:F250"/>
    <mergeCell ref="G245:H245"/>
    <mergeCell ref="I245:J245"/>
    <mergeCell ref="K245:L245"/>
    <mergeCell ref="M245:N245"/>
    <mergeCell ref="O245:P245"/>
    <mergeCell ref="Q245:R245"/>
    <mergeCell ref="E245:F245"/>
    <mergeCell ref="G246:H246"/>
    <mergeCell ref="I246:J246"/>
    <mergeCell ref="K246:L246"/>
    <mergeCell ref="M246:N246"/>
    <mergeCell ref="O246:P246"/>
    <mergeCell ref="Q246:R246"/>
    <mergeCell ref="E246:F246"/>
    <mergeCell ref="G247:H247"/>
    <mergeCell ref="I247:J247"/>
    <mergeCell ref="K247:L247"/>
    <mergeCell ref="M247:N247"/>
    <mergeCell ref="O247:P247"/>
    <mergeCell ref="Q247:R247"/>
    <mergeCell ref="E247:F247"/>
    <mergeCell ref="G242:H242"/>
    <mergeCell ref="I242:J242"/>
    <mergeCell ref="K242:L242"/>
    <mergeCell ref="M242:N242"/>
    <mergeCell ref="O242:P242"/>
    <mergeCell ref="Q242:R242"/>
    <mergeCell ref="E242:F242"/>
    <mergeCell ref="G243:H243"/>
    <mergeCell ref="I243:J243"/>
    <mergeCell ref="K243:L243"/>
    <mergeCell ref="M243:N243"/>
    <mergeCell ref="O243:P243"/>
    <mergeCell ref="Q243:R243"/>
    <mergeCell ref="E243:F243"/>
    <mergeCell ref="G244:H244"/>
    <mergeCell ref="I244:J244"/>
    <mergeCell ref="K244:L244"/>
    <mergeCell ref="M244:N244"/>
    <mergeCell ref="O244:P244"/>
    <mergeCell ref="Q244:R244"/>
    <mergeCell ref="E244:F244"/>
    <mergeCell ref="G239:H239"/>
    <mergeCell ref="I239:J239"/>
    <mergeCell ref="K239:L239"/>
    <mergeCell ref="M239:N239"/>
    <mergeCell ref="O239:P239"/>
    <mergeCell ref="Q239:R239"/>
    <mergeCell ref="E239:F239"/>
    <mergeCell ref="G240:H240"/>
    <mergeCell ref="I240:J240"/>
    <mergeCell ref="K240:L240"/>
    <mergeCell ref="M240:N240"/>
    <mergeCell ref="O240:P240"/>
    <mergeCell ref="Q240:R240"/>
    <mergeCell ref="E240:F240"/>
    <mergeCell ref="G241:H241"/>
    <mergeCell ref="I241:J241"/>
    <mergeCell ref="K241:L241"/>
    <mergeCell ref="M241:N241"/>
    <mergeCell ref="O241:P241"/>
    <mergeCell ref="Q241:R241"/>
    <mergeCell ref="E241:F241"/>
    <mergeCell ref="G236:H236"/>
    <mergeCell ref="I236:J236"/>
    <mergeCell ref="K236:L236"/>
    <mergeCell ref="M236:N236"/>
    <mergeCell ref="O236:P236"/>
    <mergeCell ref="Q236:R236"/>
    <mergeCell ref="E236:F236"/>
    <mergeCell ref="G237:H237"/>
    <mergeCell ref="I237:J237"/>
    <mergeCell ref="K237:L237"/>
    <mergeCell ref="M237:N237"/>
    <mergeCell ref="O237:P237"/>
    <mergeCell ref="Q237:R237"/>
    <mergeCell ref="E237:F237"/>
    <mergeCell ref="G238:H238"/>
    <mergeCell ref="I238:J238"/>
    <mergeCell ref="K238:L238"/>
    <mergeCell ref="M238:N238"/>
    <mergeCell ref="O238:P238"/>
    <mergeCell ref="Q238:R238"/>
    <mergeCell ref="E238:F238"/>
    <mergeCell ref="G233:H233"/>
    <mergeCell ref="I233:J233"/>
    <mergeCell ref="K233:L233"/>
    <mergeCell ref="M233:N233"/>
    <mergeCell ref="O233:P233"/>
    <mergeCell ref="Q233:R233"/>
    <mergeCell ref="E233:F233"/>
    <mergeCell ref="G234:H234"/>
    <mergeCell ref="I234:J234"/>
    <mergeCell ref="K234:L234"/>
    <mergeCell ref="M234:N234"/>
    <mergeCell ref="O234:P234"/>
    <mergeCell ref="Q234:R234"/>
    <mergeCell ref="E234:F234"/>
    <mergeCell ref="G235:H235"/>
    <mergeCell ref="I235:J235"/>
    <mergeCell ref="K235:L235"/>
    <mergeCell ref="M235:N235"/>
    <mergeCell ref="O235:P235"/>
    <mergeCell ref="Q235:R235"/>
    <mergeCell ref="E235:F235"/>
    <mergeCell ref="G230:H230"/>
    <mergeCell ref="I230:J230"/>
    <mergeCell ref="K230:L230"/>
    <mergeCell ref="M230:N230"/>
    <mergeCell ref="O230:P230"/>
    <mergeCell ref="Q230:R230"/>
    <mergeCell ref="E230:F230"/>
    <mergeCell ref="G231:H231"/>
    <mergeCell ref="I231:J231"/>
    <mergeCell ref="K231:L231"/>
    <mergeCell ref="M231:N231"/>
    <mergeCell ref="O231:P231"/>
    <mergeCell ref="Q231:R231"/>
    <mergeCell ref="E231:F231"/>
    <mergeCell ref="G232:H232"/>
    <mergeCell ref="I232:J232"/>
    <mergeCell ref="K232:L232"/>
    <mergeCell ref="M232:N232"/>
    <mergeCell ref="O232:P232"/>
    <mergeCell ref="Q232:R232"/>
    <mergeCell ref="E232:F232"/>
    <mergeCell ref="G227:H227"/>
    <mergeCell ref="I227:J227"/>
    <mergeCell ref="K227:L227"/>
    <mergeCell ref="M227:N227"/>
    <mergeCell ref="O227:P227"/>
    <mergeCell ref="Q227:R227"/>
    <mergeCell ref="E227:F227"/>
    <mergeCell ref="G228:H228"/>
    <mergeCell ref="I228:J228"/>
    <mergeCell ref="K228:L228"/>
    <mergeCell ref="M228:N228"/>
    <mergeCell ref="O228:P228"/>
    <mergeCell ref="Q228:R228"/>
    <mergeCell ref="E228:F228"/>
    <mergeCell ref="G229:H229"/>
    <mergeCell ref="I229:J229"/>
    <mergeCell ref="K229:L229"/>
    <mergeCell ref="M229:N229"/>
    <mergeCell ref="O229:P229"/>
    <mergeCell ref="Q229:R229"/>
    <mergeCell ref="E229:F229"/>
    <mergeCell ref="G224:H224"/>
    <mergeCell ref="I224:J224"/>
    <mergeCell ref="K224:L224"/>
    <mergeCell ref="M224:N224"/>
    <mergeCell ref="O224:P224"/>
    <mergeCell ref="Q224:R224"/>
    <mergeCell ref="E224:F224"/>
    <mergeCell ref="G225:H225"/>
    <mergeCell ref="I225:J225"/>
    <mergeCell ref="K225:L225"/>
    <mergeCell ref="M225:N225"/>
    <mergeCell ref="O225:P225"/>
    <mergeCell ref="Q225:R225"/>
    <mergeCell ref="E225:F225"/>
    <mergeCell ref="G226:H226"/>
    <mergeCell ref="I226:J226"/>
    <mergeCell ref="K226:L226"/>
    <mergeCell ref="M226:N226"/>
    <mergeCell ref="O226:P226"/>
    <mergeCell ref="Q226:R226"/>
    <mergeCell ref="E226:F226"/>
    <mergeCell ref="G221:H221"/>
    <mergeCell ref="I221:J221"/>
    <mergeCell ref="K221:L221"/>
    <mergeCell ref="M221:N221"/>
    <mergeCell ref="O221:P221"/>
    <mergeCell ref="Q221:R221"/>
    <mergeCell ref="E221:F221"/>
    <mergeCell ref="G222:H222"/>
    <mergeCell ref="I222:J222"/>
    <mergeCell ref="K222:L222"/>
    <mergeCell ref="M222:N222"/>
    <mergeCell ref="O222:P222"/>
    <mergeCell ref="Q222:R222"/>
    <mergeCell ref="E222:F222"/>
    <mergeCell ref="G223:H223"/>
    <mergeCell ref="I223:J223"/>
    <mergeCell ref="K223:L223"/>
    <mergeCell ref="M223:N223"/>
    <mergeCell ref="O223:P223"/>
    <mergeCell ref="Q223:R223"/>
    <mergeCell ref="E223:F223"/>
    <mergeCell ref="G218:H218"/>
    <mergeCell ref="I218:J218"/>
    <mergeCell ref="K218:L218"/>
    <mergeCell ref="M218:N218"/>
    <mergeCell ref="O218:P218"/>
    <mergeCell ref="Q218:R218"/>
    <mergeCell ref="E218:F218"/>
    <mergeCell ref="G219:H219"/>
    <mergeCell ref="I219:J219"/>
    <mergeCell ref="K219:L219"/>
    <mergeCell ref="M219:N219"/>
    <mergeCell ref="O219:P219"/>
    <mergeCell ref="Q219:R219"/>
    <mergeCell ref="E219:F219"/>
    <mergeCell ref="G220:H220"/>
    <mergeCell ref="I220:J220"/>
    <mergeCell ref="K220:L220"/>
    <mergeCell ref="M220:N220"/>
    <mergeCell ref="O220:P220"/>
    <mergeCell ref="Q220:R220"/>
    <mergeCell ref="E220:F220"/>
    <mergeCell ref="G215:H215"/>
    <mergeCell ref="I215:J215"/>
    <mergeCell ref="K215:L215"/>
    <mergeCell ref="M215:N215"/>
    <mergeCell ref="O215:P215"/>
    <mergeCell ref="Q215:R215"/>
    <mergeCell ref="E215:F215"/>
    <mergeCell ref="G216:H216"/>
    <mergeCell ref="I216:J216"/>
    <mergeCell ref="K216:L216"/>
    <mergeCell ref="M216:N216"/>
    <mergeCell ref="O216:P216"/>
    <mergeCell ref="Q216:R216"/>
    <mergeCell ref="E216:F216"/>
    <mergeCell ref="G217:H217"/>
    <mergeCell ref="I217:J217"/>
    <mergeCell ref="K217:L217"/>
    <mergeCell ref="M217:N217"/>
    <mergeCell ref="O217:P217"/>
    <mergeCell ref="Q217:R217"/>
    <mergeCell ref="E217:F217"/>
    <mergeCell ref="G212:H212"/>
    <mergeCell ref="I212:J212"/>
    <mergeCell ref="K212:L212"/>
    <mergeCell ref="M212:N212"/>
    <mergeCell ref="O212:P212"/>
    <mergeCell ref="Q212:R212"/>
    <mergeCell ref="E212:F212"/>
    <mergeCell ref="G213:H213"/>
    <mergeCell ref="I213:J213"/>
    <mergeCell ref="K213:L213"/>
    <mergeCell ref="M213:N213"/>
    <mergeCell ref="O213:P213"/>
    <mergeCell ref="Q213:R213"/>
    <mergeCell ref="E213:F213"/>
    <mergeCell ref="G214:H214"/>
    <mergeCell ref="I214:J214"/>
    <mergeCell ref="K214:L214"/>
    <mergeCell ref="M214:N214"/>
    <mergeCell ref="O214:P214"/>
    <mergeCell ref="Q214:R214"/>
    <mergeCell ref="E214:F214"/>
    <mergeCell ref="G209:H209"/>
    <mergeCell ref="I209:J209"/>
    <mergeCell ref="K209:L209"/>
    <mergeCell ref="M209:N209"/>
    <mergeCell ref="O209:P209"/>
    <mergeCell ref="Q209:R209"/>
    <mergeCell ref="E209:F209"/>
    <mergeCell ref="G210:H210"/>
    <mergeCell ref="I210:J210"/>
    <mergeCell ref="K210:L210"/>
    <mergeCell ref="M210:N210"/>
    <mergeCell ref="O210:P210"/>
    <mergeCell ref="Q210:R210"/>
    <mergeCell ref="E210:F210"/>
    <mergeCell ref="G211:H211"/>
    <mergeCell ref="I211:J211"/>
    <mergeCell ref="K211:L211"/>
    <mergeCell ref="M211:N211"/>
    <mergeCell ref="O211:P211"/>
    <mergeCell ref="Q211:R211"/>
    <mergeCell ref="E211:F211"/>
    <mergeCell ref="G206:H206"/>
    <mergeCell ref="I206:J206"/>
    <mergeCell ref="K206:L206"/>
    <mergeCell ref="M206:N206"/>
    <mergeCell ref="O206:P206"/>
    <mergeCell ref="Q206:R206"/>
    <mergeCell ref="E206:F206"/>
    <mergeCell ref="G207:H207"/>
    <mergeCell ref="I207:J207"/>
    <mergeCell ref="K207:L207"/>
    <mergeCell ref="M207:N207"/>
    <mergeCell ref="O207:P207"/>
    <mergeCell ref="Q207:R207"/>
    <mergeCell ref="E207:F207"/>
    <mergeCell ref="G208:H208"/>
    <mergeCell ref="I208:J208"/>
    <mergeCell ref="K208:L208"/>
    <mergeCell ref="M208:N208"/>
    <mergeCell ref="O208:P208"/>
    <mergeCell ref="Q208:R208"/>
    <mergeCell ref="E208:F208"/>
    <mergeCell ref="G203:H203"/>
    <mergeCell ref="I203:J203"/>
    <mergeCell ref="K203:L203"/>
    <mergeCell ref="M203:N203"/>
    <mergeCell ref="O203:P203"/>
    <mergeCell ref="Q203:R203"/>
    <mergeCell ref="E203:F203"/>
    <mergeCell ref="G204:H204"/>
    <mergeCell ref="I204:J204"/>
    <mergeCell ref="K204:L204"/>
    <mergeCell ref="M204:N204"/>
    <mergeCell ref="O204:P204"/>
    <mergeCell ref="Q204:R204"/>
    <mergeCell ref="E204:F204"/>
    <mergeCell ref="G205:H205"/>
    <mergeCell ref="I205:J205"/>
    <mergeCell ref="K205:L205"/>
    <mergeCell ref="M205:N205"/>
    <mergeCell ref="O205:P205"/>
    <mergeCell ref="Q205:R205"/>
    <mergeCell ref="E205:F205"/>
    <mergeCell ref="G200:H200"/>
    <mergeCell ref="I200:J200"/>
    <mergeCell ref="K200:L200"/>
    <mergeCell ref="M200:N200"/>
    <mergeCell ref="O200:P200"/>
    <mergeCell ref="Q200:R200"/>
    <mergeCell ref="E200:F200"/>
    <mergeCell ref="G201:H201"/>
    <mergeCell ref="I201:J201"/>
    <mergeCell ref="K201:L201"/>
    <mergeCell ref="M201:N201"/>
    <mergeCell ref="O201:P201"/>
    <mergeCell ref="Q201:R201"/>
    <mergeCell ref="E201:F201"/>
    <mergeCell ref="G202:H202"/>
    <mergeCell ref="I202:J202"/>
    <mergeCell ref="K202:L202"/>
    <mergeCell ref="M202:N202"/>
    <mergeCell ref="O202:P202"/>
    <mergeCell ref="Q202:R202"/>
    <mergeCell ref="E202:F202"/>
    <mergeCell ref="G197:H197"/>
    <mergeCell ref="I197:J197"/>
    <mergeCell ref="K197:L197"/>
    <mergeCell ref="M197:N197"/>
    <mergeCell ref="O197:P197"/>
    <mergeCell ref="Q197:R197"/>
    <mergeCell ref="E197:F197"/>
    <mergeCell ref="G198:H198"/>
    <mergeCell ref="I198:J198"/>
    <mergeCell ref="K198:L198"/>
    <mergeCell ref="M198:N198"/>
    <mergeCell ref="O198:P198"/>
    <mergeCell ref="Q198:R198"/>
    <mergeCell ref="E198:F198"/>
    <mergeCell ref="G199:H199"/>
    <mergeCell ref="I199:J199"/>
    <mergeCell ref="K199:L199"/>
    <mergeCell ref="M199:N199"/>
    <mergeCell ref="O199:P199"/>
    <mergeCell ref="Q199:R199"/>
    <mergeCell ref="E199:F199"/>
    <mergeCell ref="G194:H194"/>
    <mergeCell ref="I194:J194"/>
    <mergeCell ref="K194:L194"/>
    <mergeCell ref="M194:N194"/>
    <mergeCell ref="O194:P194"/>
    <mergeCell ref="Q194:R194"/>
    <mergeCell ref="E194:F194"/>
    <mergeCell ref="G195:H195"/>
    <mergeCell ref="I195:J195"/>
    <mergeCell ref="K195:L195"/>
    <mergeCell ref="M195:N195"/>
    <mergeCell ref="O195:P195"/>
    <mergeCell ref="Q195:R195"/>
    <mergeCell ref="E195:F195"/>
    <mergeCell ref="G196:H196"/>
    <mergeCell ref="I196:J196"/>
    <mergeCell ref="K196:L196"/>
    <mergeCell ref="M196:N196"/>
    <mergeCell ref="O196:P196"/>
    <mergeCell ref="Q196:R196"/>
    <mergeCell ref="E196:F196"/>
    <mergeCell ref="G191:H191"/>
    <mergeCell ref="I191:J191"/>
    <mergeCell ref="K191:L191"/>
    <mergeCell ref="M191:N191"/>
    <mergeCell ref="O191:P191"/>
    <mergeCell ref="Q191:R191"/>
    <mergeCell ref="E191:F191"/>
    <mergeCell ref="G192:H192"/>
    <mergeCell ref="I192:J192"/>
    <mergeCell ref="K192:L192"/>
    <mergeCell ref="M192:N192"/>
    <mergeCell ref="O192:P192"/>
    <mergeCell ref="Q192:R192"/>
    <mergeCell ref="E192:F192"/>
    <mergeCell ref="G193:H193"/>
    <mergeCell ref="I193:J193"/>
    <mergeCell ref="K193:L193"/>
    <mergeCell ref="M193:N193"/>
    <mergeCell ref="O193:P193"/>
    <mergeCell ref="Q193:R193"/>
    <mergeCell ref="E193:F193"/>
    <mergeCell ref="G188:H188"/>
    <mergeCell ref="I188:J188"/>
    <mergeCell ref="K188:L188"/>
    <mergeCell ref="M188:N188"/>
    <mergeCell ref="O188:P188"/>
    <mergeCell ref="Q188:R188"/>
    <mergeCell ref="E188:F188"/>
    <mergeCell ref="G189:H189"/>
    <mergeCell ref="I189:J189"/>
    <mergeCell ref="K189:L189"/>
    <mergeCell ref="M189:N189"/>
    <mergeCell ref="O189:P189"/>
    <mergeCell ref="Q189:R189"/>
    <mergeCell ref="E189:F189"/>
    <mergeCell ref="G190:H190"/>
    <mergeCell ref="I190:J190"/>
    <mergeCell ref="K190:L190"/>
    <mergeCell ref="M190:N190"/>
    <mergeCell ref="O190:P190"/>
    <mergeCell ref="Q190:R190"/>
    <mergeCell ref="E190:F190"/>
    <mergeCell ref="G185:H185"/>
    <mergeCell ref="I185:J185"/>
    <mergeCell ref="K185:L185"/>
    <mergeCell ref="M185:N185"/>
    <mergeCell ref="O185:P185"/>
    <mergeCell ref="Q185:R185"/>
    <mergeCell ref="E185:F185"/>
    <mergeCell ref="G186:H186"/>
    <mergeCell ref="I186:J186"/>
    <mergeCell ref="K186:L186"/>
    <mergeCell ref="M186:N186"/>
    <mergeCell ref="O186:P186"/>
    <mergeCell ref="Q186:R186"/>
    <mergeCell ref="E186:F186"/>
    <mergeCell ref="G187:H187"/>
    <mergeCell ref="I187:J187"/>
    <mergeCell ref="K187:L187"/>
    <mergeCell ref="M187:N187"/>
    <mergeCell ref="O187:P187"/>
    <mergeCell ref="Q187:R187"/>
    <mergeCell ref="E187:F187"/>
    <mergeCell ref="G182:H182"/>
    <mergeCell ref="I182:J182"/>
    <mergeCell ref="K182:L182"/>
    <mergeCell ref="M182:N182"/>
    <mergeCell ref="O182:P182"/>
    <mergeCell ref="Q182:R182"/>
    <mergeCell ref="E182:F182"/>
    <mergeCell ref="G183:H183"/>
    <mergeCell ref="I183:J183"/>
    <mergeCell ref="K183:L183"/>
    <mergeCell ref="M183:N183"/>
    <mergeCell ref="O183:P183"/>
    <mergeCell ref="Q183:R183"/>
    <mergeCell ref="E183:F183"/>
    <mergeCell ref="G184:H184"/>
    <mergeCell ref="I184:J184"/>
    <mergeCell ref="K184:L184"/>
    <mergeCell ref="M184:N184"/>
    <mergeCell ref="O184:P184"/>
    <mergeCell ref="Q184:R184"/>
    <mergeCell ref="E184:F184"/>
    <mergeCell ref="G179:H179"/>
    <mergeCell ref="I179:J179"/>
    <mergeCell ref="K179:L179"/>
    <mergeCell ref="M179:N179"/>
    <mergeCell ref="O179:P179"/>
    <mergeCell ref="Q179:R179"/>
    <mergeCell ref="E179:F179"/>
    <mergeCell ref="G180:H180"/>
    <mergeCell ref="I180:J180"/>
    <mergeCell ref="K180:L180"/>
    <mergeCell ref="M180:N180"/>
    <mergeCell ref="O180:P180"/>
    <mergeCell ref="Q180:R180"/>
    <mergeCell ref="E180:F180"/>
    <mergeCell ref="G181:H181"/>
    <mergeCell ref="I181:J181"/>
    <mergeCell ref="K181:L181"/>
    <mergeCell ref="M181:N181"/>
    <mergeCell ref="O181:P181"/>
    <mergeCell ref="Q181:R181"/>
    <mergeCell ref="E181:F181"/>
    <mergeCell ref="G176:H176"/>
    <mergeCell ref="I176:J176"/>
    <mergeCell ref="K176:L176"/>
    <mergeCell ref="M176:N176"/>
    <mergeCell ref="O176:P176"/>
    <mergeCell ref="Q176:R176"/>
    <mergeCell ref="E176:F176"/>
    <mergeCell ref="G177:H177"/>
    <mergeCell ref="I177:J177"/>
    <mergeCell ref="K177:L177"/>
    <mergeCell ref="M177:N177"/>
    <mergeCell ref="O177:P177"/>
    <mergeCell ref="Q177:R177"/>
    <mergeCell ref="E177:F177"/>
    <mergeCell ref="G178:H178"/>
    <mergeCell ref="I178:J178"/>
    <mergeCell ref="K178:L178"/>
    <mergeCell ref="M178:N178"/>
    <mergeCell ref="O178:P178"/>
    <mergeCell ref="Q178:R178"/>
    <mergeCell ref="E178:F178"/>
    <mergeCell ref="G173:H173"/>
    <mergeCell ref="I173:J173"/>
    <mergeCell ref="K173:L173"/>
    <mergeCell ref="M173:N173"/>
    <mergeCell ref="O173:P173"/>
    <mergeCell ref="Q173:R173"/>
    <mergeCell ref="E173:F173"/>
    <mergeCell ref="G174:H174"/>
    <mergeCell ref="I174:J174"/>
    <mergeCell ref="K174:L174"/>
    <mergeCell ref="M174:N174"/>
    <mergeCell ref="O174:P174"/>
    <mergeCell ref="Q174:R174"/>
    <mergeCell ref="E174:F174"/>
    <mergeCell ref="G175:H175"/>
    <mergeCell ref="I175:J175"/>
    <mergeCell ref="K175:L175"/>
    <mergeCell ref="M175:N175"/>
    <mergeCell ref="O175:P175"/>
    <mergeCell ref="Q175:R175"/>
    <mergeCell ref="E175:F175"/>
    <mergeCell ref="G170:H170"/>
    <mergeCell ref="I170:J170"/>
    <mergeCell ref="K170:L170"/>
    <mergeCell ref="M170:N170"/>
    <mergeCell ref="O170:P170"/>
    <mergeCell ref="Q170:R170"/>
    <mergeCell ref="E170:F170"/>
    <mergeCell ref="G171:H171"/>
    <mergeCell ref="I171:J171"/>
    <mergeCell ref="K171:L171"/>
    <mergeCell ref="M171:N171"/>
    <mergeCell ref="O171:P171"/>
    <mergeCell ref="Q171:R171"/>
    <mergeCell ref="E171:F171"/>
    <mergeCell ref="G172:H172"/>
    <mergeCell ref="I172:J172"/>
    <mergeCell ref="K172:L172"/>
    <mergeCell ref="M172:N172"/>
    <mergeCell ref="O172:P172"/>
    <mergeCell ref="Q172:R172"/>
    <mergeCell ref="E172:F172"/>
    <mergeCell ref="G167:H167"/>
    <mergeCell ref="I167:J167"/>
    <mergeCell ref="K167:L167"/>
    <mergeCell ref="M167:N167"/>
    <mergeCell ref="O167:P167"/>
    <mergeCell ref="Q167:R167"/>
    <mergeCell ref="E167:F167"/>
    <mergeCell ref="G168:H168"/>
    <mergeCell ref="I168:J168"/>
    <mergeCell ref="K168:L168"/>
    <mergeCell ref="M168:N168"/>
    <mergeCell ref="O168:P168"/>
    <mergeCell ref="Q168:R168"/>
    <mergeCell ref="E168:F168"/>
    <mergeCell ref="G169:H169"/>
    <mergeCell ref="I169:J169"/>
    <mergeCell ref="K169:L169"/>
    <mergeCell ref="M169:N169"/>
    <mergeCell ref="O169:P169"/>
    <mergeCell ref="Q169:R169"/>
    <mergeCell ref="E169:F169"/>
    <mergeCell ref="G164:H164"/>
    <mergeCell ref="I164:J164"/>
    <mergeCell ref="K164:L164"/>
    <mergeCell ref="M164:N164"/>
    <mergeCell ref="O164:P164"/>
    <mergeCell ref="Q164:R164"/>
    <mergeCell ref="E164:F164"/>
    <mergeCell ref="G165:H165"/>
    <mergeCell ref="I165:J165"/>
    <mergeCell ref="K165:L165"/>
    <mergeCell ref="M165:N165"/>
    <mergeCell ref="O165:P165"/>
    <mergeCell ref="Q165:R165"/>
    <mergeCell ref="E165:F165"/>
    <mergeCell ref="G166:H166"/>
    <mergeCell ref="I166:J166"/>
    <mergeCell ref="K166:L166"/>
    <mergeCell ref="M166:N166"/>
    <mergeCell ref="O166:P166"/>
    <mergeCell ref="Q166:R166"/>
    <mergeCell ref="E166:F166"/>
    <mergeCell ref="G161:H161"/>
    <mergeCell ref="I161:J161"/>
    <mergeCell ref="K161:L161"/>
    <mergeCell ref="M161:N161"/>
    <mergeCell ref="O161:P161"/>
    <mergeCell ref="Q161:R161"/>
    <mergeCell ref="E161:F161"/>
    <mergeCell ref="G162:H162"/>
    <mergeCell ref="I162:J162"/>
    <mergeCell ref="K162:L162"/>
    <mergeCell ref="M162:N162"/>
    <mergeCell ref="O162:P162"/>
    <mergeCell ref="Q162:R162"/>
    <mergeCell ref="E162:F162"/>
    <mergeCell ref="G163:H163"/>
    <mergeCell ref="I163:J163"/>
    <mergeCell ref="K163:L163"/>
    <mergeCell ref="M163:N163"/>
    <mergeCell ref="O163:P163"/>
    <mergeCell ref="Q163:R163"/>
    <mergeCell ref="E163:F163"/>
    <mergeCell ref="G158:H158"/>
    <mergeCell ref="I158:J158"/>
    <mergeCell ref="K158:L158"/>
    <mergeCell ref="M158:N158"/>
    <mergeCell ref="O158:P158"/>
    <mergeCell ref="Q158:R158"/>
    <mergeCell ref="E158:F158"/>
    <mergeCell ref="G159:H159"/>
    <mergeCell ref="I159:J159"/>
    <mergeCell ref="K159:L159"/>
    <mergeCell ref="M159:N159"/>
    <mergeCell ref="O159:P159"/>
    <mergeCell ref="Q159:R159"/>
    <mergeCell ref="E159:F159"/>
    <mergeCell ref="G160:H160"/>
    <mergeCell ref="I160:J160"/>
    <mergeCell ref="K160:L160"/>
    <mergeCell ref="M160:N160"/>
    <mergeCell ref="O160:P160"/>
    <mergeCell ref="Q160:R160"/>
    <mergeCell ref="E160:F160"/>
    <mergeCell ref="G155:H155"/>
    <mergeCell ref="I155:J155"/>
    <mergeCell ref="K155:L155"/>
    <mergeCell ref="M155:N155"/>
    <mergeCell ref="O155:P155"/>
    <mergeCell ref="Q155:R155"/>
    <mergeCell ref="E155:F155"/>
    <mergeCell ref="G156:H156"/>
    <mergeCell ref="I156:J156"/>
    <mergeCell ref="K156:L156"/>
    <mergeCell ref="M156:N156"/>
    <mergeCell ref="O156:P156"/>
    <mergeCell ref="Q156:R156"/>
    <mergeCell ref="E156:F156"/>
    <mergeCell ref="G157:H157"/>
    <mergeCell ref="I157:J157"/>
    <mergeCell ref="K157:L157"/>
    <mergeCell ref="M157:N157"/>
    <mergeCell ref="O157:P157"/>
    <mergeCell ref="Q157:R157"/>
    <mergeCell ref="E157:F157"/>
    <mergeCell ref="G152:H152"/>
    <mergeCell ref="I152:J152"/>
    <mergeCell ref="K152:L152"/>
    <mergeCell ref="M152:N152"/>
    <mergeCell ref="O152:P152"/>
    <mergeCell ref="Q152:R152"/>
    <mergeCell ref="E152:F152"/>
    <mergeCell ref="G153:H153"/>
    <mergeCell ref="I153:J153"/>
    <mergeCell ref="K153:L153"/>
    <mergeCell ref="M153:N153"/>
    <mergeCell ref="O153:P153"/>
    <mergeCell ref="Q153:R153"/>
    <mergeCell ref="E153:F153"/>
    <mergeCell ref="G154:H154"/>
    <mergeCell ref="I154:J154"/>
    <mergeCell ref="K154:L154"/>
    <mergeCell ref="M154:N154"/>
    <mergeCell ref="O154:P154"/>
    <mergeCell ref="Q154:R154"/>
    <mergeCell ref="E154:F154"/>
    <mergeCell ref="G149:H149"/>
    <mergeCell ref="I149:J149"/>
    <mergeCell ref="K149:L149"/>
    <mergeCell ref="M149:N149"/>
    <mergeCell ref="O149:P149"/>
    <mergeCell ref="Q149:R149"/>
    <mergeCell ref="E149:F149"/>
    <mergeCell ref="G150:H150"/>
    <mergeCell ref="I150:J150"/>
    <mergeCell ref="K150:L150"/>
    <mergeCell ref="M150:N150"/>
    <mergeCell ref="O150:P150"/>
    <mergeCell ref="Q150:R150"/>
    <mergeCell ref="E150:F150"/>
    <mergeCell ref="G151:H151"/>
    <mergeCell ref="I151:J151"/>
    <mergeCell ref="K151:L151"/>
    <mergeCell ref="M151:N151"/>
    <mergeCell ref="O151:P151"/>
    <mergeCell ref="Q151:R151"/>
    <mergeCell ref="E151:F151"/>
    <mergeCell ref="G146:H146"/>
    <mergeCell ref="I146:J146"/>
    <mergeCell ref="K146:L146"/>
    <mergeCell ref="M146:N146"/>
    <mergeCell ref="O146:P146"/>
    <mergeCell ref="Q146:R146"/>
    <mergeCell ref="E146:F146"/>
    <mergeCell ref="G147:H147"/>
    <mergeCell ref="I147:J147"/>
    <mergeCell ref="K147:L147"/>
    <mergeCell ref="M147:N147"/>
    <mergeCell ref="O147:P147"/>
    <mergeCell ref="Q147:R147"/>
    <mergeCell ref="E147:F147"/>
    <mergeCell ref="G148:H148"/>
    <mergeCell ref="I148:J148"/>
    <mergeCell ref="K148:L148"/>
    <mergeCell ref="M148:N148"/>
    <mergeCell ref="O148:P148"/>
    <mergeCell ref="Q148:R148"/>
    <mergeCell ref="E148:F148"/>
    <mergeCell ref="G143:H143"/>
    <mergeCell ref="I143:J143"/>
    <mergeCell ref="K143:L143"/>
    <mergeCell ref="M143:N143"/>
    <mergeCell ref="O143:P143"/>
    <mergeCell ref="Q143:R143"/>
    <mergeCell ref="E143:F143"/>
    <mergeCell ref="G144:H144"/>
    <mergeCell ref="I144:J144"/>
    <mergeCell ref="K144:L144"/>
    <mergeCell ref="M144:N144"/>
    <mergeCell ref="O144:P144"/>
    <mergeCell ref="Q144:R144"/>
    <mergeCell ref="E144:F144"/>
    <mergeCell ref="G145:H145"/>
    <mergeCell ref="I145:J145"/>
    <mergeCell ref="K145:L145"/>
    <mergeCell ref="M145:N145"/>
    <mergeCell ref="O145:P145"/>
    <mergeCell ref="Q145:R145"/>
    <mergeCell ref="E145:F145"/>
    <mergeCell ref="G140:H140"/>
    <mergeCell ref="I140:J140"/>
    <mergeCell ref="K140:L140"/>
    <mergeCell ref="M140:N140"/>
    <mergeCell ref="O140:P140"/>
    <mergeCell ref="Q140:R140"/>
    <mergeCell ref="E140:F140"/>
    <mergeCell ref="G141:H141"/>
    <mergeCell ref="I141:J141"/>
    <mergeCell ref="K141:L141"/>
    <mergeCell ref="M141:N141"/>
    <mergeCell ref="O141:P141"/>
    <mergeCell ref="Q141:R141"/>
    <mergeCell ref="E141:F141"/>
    <mergeCell ref="G142:H142"/>
    <mergeCell ref="I142:J142"/>
    <mergeCell ref="K142:L142"/>
    <mergeCell ref="M142:N142"/>
    <mergeCell ref="O142:P142"/>
    <mergeCell ref="Q142:R142"/>
    <mergeCell ref="E142:F142"/>
    <mergeCell ref="G137:H137"/>
    <mergeCell ref="I137:J137"/>
    <mergeCell ref="K137:L137"/>
    <mergeCell ref="M137:N137"/>
    <mergeCell ref="O137:P137"/>
    <mergeCell ref="Q137:R137"/>
    <mergeCell ref="E137:F137"/>
    <mergeCell ref="G138:H138"/>
    <mergeCell ref="I138:J138"/>
    <mergeCell ref="K138:L138"/>
    <mergeCell ref="M138:N138"/>
    <mergeCell ref="O138:P138"/>
    <mergeCell ref="Q138:R138"/>
    <mergeCell ref="E138:F138"/>
    <mergeCell ref="G139:H139"/>
    <mergeCell ref="I139:J139"/>
    <mergeCell ref="K139:L139"/>
    <mergeCell ref="M139:N139"/>
    <mergeCell ref="O139:P139"/>
    <mergeCell ref="Q139:R139"/>
    <mergeCell ref="E139:F139"/>
    <mergeCell ref="G134:H134"/>
    <mergeCell ref="I134:J134"/>
    <mergeCell ref="K134:L134"/>
    <mergeCell ref="M134:N134"/>
    <mergeCell ref="O134:P134"/>
    <mergeCell ref="Q134:R134"/>
    <mergeCell ref="E134:F134"/>
    <mergeCell ref="G135:H135"/>
    <mergeCell ref="I135:J135"/>
    <mergeCell ref="K135:L135"/>
    <mergeCell ref="M135:N135"/>
    <mergeCell ref="O135:P135"/>
    <mergeCell ref="Q135:R135"/>
    <mergeCell ref="E135:F135"/>
    <mergeCell ref="G136:H136"/>
    <mergeCell ref="I136:J136"/>
    <mergeCell ref="K136:L136"/>
    <mergeCell ref="M136:N136"/>
    <mergeCell ref="O136:P136"/>
    <mergeCell ref="Q136:R136"/>
    <mergeCell ref="E136:F136"/>
    <mergeCell ref="G131:H131"/>
    <mergeCell ref="I131:J131"/>
    <mergeCell ref="K131:L131"/>
    <mergeCell ref="M131:N131"/>
    <mergeCell ref="O131:P131"/>
    <mergeCell ref="Q131:R131"/>
    <mergeCell ref="E131:F131"/>
    <mergeCell ref="G132:H132"/>
    <mergeCell ref="I132:J132"/>
    <mergeCell ref="K132:L132"/>
    <mergeCell ref="M132:N132"/>
    <mergeCell ref="O132:P132"/>
    <mergeCell ref="Q132:R132"/>
    <mergeCell ref="E132:F132"/>
    <mergeCell ref="G133:H133"/>
    <mergeCell ref="I133:J133"/>
    <mergeCell ref="K133:L133"/>
    <mergeCell ref="M133:N133"/>
    <mergeCell ref="O133:P133"/>
    <mergeCell ref="Q133:R133"/>
    <mergeCell ref="E133:F133"/>
    <mergeCell ref="G128:H128"/>
    <mergeCell ref="I128:J128"/>
    <mergeCell ref="K128:L128"/>
    <mergeCell ref="M128:N128"/>
    <mergeCell ref="O128:P128"/>
    <mergeCell ref="Q128:R128"/>
    <mergeCell ref="E128:F128"/>
    <mergeCell ref="G129:H129"/>
    <mergeCell ref="I129:J129"/>
    <mergeCell ref="K129:L129"/>
    <mergeCell ref="M129:N129"/>
    <mergeCell ref="O129:P129"/>
    <mergeCell ref="Q129:R129"/>
    <mergeCell ref="E129:F129"/>
    <mergeCell ref="G130:H130"/>
    <mergeCell ref="I130:J130"/>
    <mergeCell ref="K130:L130"/>
    <mergeCell ref="M130:N130"/>
    <mergeCell ref="O130:P130"/>
    <mergeCell ref="Q130:R130"/>
    <mergeCell ref="E130:F130"/>
    <mergeCell ref="G125:H125"/>
    <mergeCell ref="I125:J125"/>
    <mergeCell ref="K125:L125"/>
    <mergeCell ref="M125:N125"/>
    <mergeCell ref="O125:P125"/>
    <mergeCell ref="Q125:R125"/>
    <mergeCell ref="E125:F125"/>
    <mergeCell ref="G126:H126"/>
    <mergeCell ref="I126:J126"/>
    <mergeCell ref="K126:L126"/>
    <mergeCell ref="M126:N126"/>
    <mergeCell ref="O126:P126"/>
    <mergeCell ref="Q126:R126"/>
    <mergeCell ref="E126:F126"/>
    <mergeCell ref="G127:H127"/>
    <mergeCell ref="I127:J127"/>
    <mergeCell ref="K127:L127"/>
    <mergeCell ref="M127:N127"/>
    <mergeCell ref="O127:P127"/>
    <mergeCell ref="Q127:R127"/>
    <mergeCell ref="E127:F127"/>
    <mergeCell ref="G122:H122"/>
    <mergeCell ref="I122:J122"/>
    <mergeCell ref="K122:L122"/>
    <mergeCell ref="M122:N122"/>
    <mergeCell ref="O122:P122"/>
    <mergeCell ref="Q122:R122"/>
    <mergeCell ref="E122:F122"/>
    <mergeCell ref="G123:H123"/>
    <mergeCell ref="I123:J123"/>
    <mergeCell ref="K123:L123"/>
    <mergeCell ref="M123:N123"/>
    <mergeCell ref="O123:P123"/>
    <mergeCell ref="Q123:R123"/>
    <mergeCell ref="E123:F123"/>
    <mergeCell ref="G124:H124"/>
    <mergeCell ref="I124:J124"/>
    <mergeCell ref="K124:L124"/>
    <mergeCell ref="M124:N124"/>
    <mergeCell ref="O124:P124"/>
    <mergeCell ref="Q124:R124"/>
    <mergeCell ref="E124:F124"/>
    <mergeCell ref="G119:H119"/>
    <mergeCell ref="I119:J119"/>
    <mergeCell ref="K119:L119"/>
    <mergeCell ref="M119:N119"/>
    <mergeCell ref="O119:P119"/>
    <mergeCell ref="Q119:R119"/>
    <mergeCell ref="E119:F119"/>
    <mergeCell ref="G120:H120"/>
    <mergeCell ref="I120:J120"/>
    <mergeCell ref="K120:L120"/>
    <mergeCell ref="M120:N120"/>
    <mergeCell ref="O120:P120"/>
    <mergeCell ref="Q120:R120"/>
    <mergeCell ref="E120:F120"/>
    <mergeCell ref="G121:H121"/>
    <mergeCell ref="I121:J121"/>
    <mergeCell ref="K121:L121"/>
    <mergeCell ref="M121:N121"/>
    <mergeCell ref="O121:P121"/>
    <mergeCell ref="Q121:R121"/>
    <mergeCell ref="E121:F121"/>
    <mergeCell ref="G116:H116"/>
    <mergeCell ref="I116:J116"/>
    <mergeCell ref="K116:L116"/>
    <mergeCell ref="M116:N116"/>
    <mergeCell ref="O116:P116"/>
    <mergeCell ref="Q116:R116"/>
    <mergeCell ref="E116:F116"/>
    <mergeCell ref="G117:H117"/>
    <mergeCell ref="I117:J117"/>
    <mergeCell ref="K117:L117"/>
    <mergeCell ref="M117:N117"/>
    <mergeCell ref="O117:P117"/>
    <mergeCell ref="Q117:R117"/>
    <mergeCell ref="E117:F117"/>
    <mergeCell ref="G118:H118"/>
    <mergeCell ref="I118:J118"/>
    <mergeCell ref="K118:L118"/>
    <mergeCell ref="M118:N118"/>
    <mergeCell ref="O118:P118"/>
    <mergeCell ref="Q118:R118"/>
    <mergeCell ref="E118:F118"/>
    <mergeCell ref="G113:H113"/>
    <mergeCell ref="I113:J113"/>
    <mergeCell ref="K113:L113"/>
    <mergeCell ref="M113:N113"/>
    <mergeCell ref="O113:P113"/>
    <mergeCell ref="Q113:R113"/>
    <mergeCell ref="E113:F113"/>
    <mergeCell ref="G114:H114"/>
    <mergeCell ref="I114:J114"/>
    <mergeCell ref="K114:L114"/>
    <mergeCell ref="M114:N114"/>
    <mergeCell ref="O114:P114"/>
    <mergeCell ref="Q114:R114"/>
    <mergeCell ref="E114:F114"/>
    <mergeCell ref="G115:H115"/>
    <mergeCell ref="I115:J115"/>
    <mergeCell ref="K115:L115"/>
    <mergeCell ref="M115:N115"/>
    <mergeCell ref="O115:P115"/>
    <mergeCell ref="Q115:R115"/>
    <mergeCell ref="E115:F115"/>
    <mergeCell ref="G110:H110"/>
    <mergeCell ref="I110:J110"/>
    <mergeCell ref="K110:L110"/>
    <mergeCell ref="M110:N110"/>
    <mergeCell ref="O110:P110"/>
    <mergeCell ref="Q110:R110"/>
    <mergeCell ref="E110:F110"/>
    <mergeCell ref="G111:H111"/>
    <mergeCell ref="I111:J111"/>
    <mergeCell ref="K111:L111"/>
    <mergeCell ref="M111:N111"/>
    <mergeCell ref="O111:P111"/>
    <mergeCell ref="Q111:R111"/>
    <mergeCell ref="E111:F111"/>
    <mergeCell ref="G112:H112"/>
    <mergeCell ref="I112:J112"/>
    <mergeCell ref="K112:L112"/>
    <mergeCell ref="M112:N112"/>
    <mergeCell ref="O112:P112"/>
    <mergeCell ref="Q112:R112"/>
    <mergeCell ref="E112:F112"/>
    <mergeCell ref="G107:H107"/>
    <mergeCell ref="I107:J107"/>
    <mergeCell ref="K107:L107"/>
    <mergeCell ref="M107:N107"/>
    <mergeCell ref="O107:P107"/>
    <mergeCell ref="Q107:R107"/>
    <mergeCell ref="E107:F107"/>
    <mergeCell ref="G108:H108"/>
    <mergeCell ref="I108:J108"/>
    <mergeCell ref="K108:L108"/>
    <mergeCell ref="M108:N108"/>
    <mergeCell ref="O108:P108"/>
    <mergeCell ref="Q108:R108"/>
    <mergeCell ref="E108:F108"/>
    <mergeCell ref="G109:H109"/>
    <mergeCell ref="I109:J109"/>
    <mergeCell ref="K109:L109"/>
    <mergeCell ref="M109:N109"/>
    <mergeCell ref="O109:P109"/>
    <mergeCell ref="Q109:R109"/>
    <mergeCell ref="E109:F109"/>
    <mergeCell ref="G104:H104"/>
    <mergeCell ref="I104:J104"/>
    <mergeCell ref="K104:L104"/>
    <mergeCell ref="M104:N104"/>
    <mergeCell ref="O104:P104"/>
    <mergeCell ref="Q104:R104"/>
    <mergeCell ref="E104:F104"/>
    <mergeCell ref="G105:H105"/>
    <mergeCell ref="I105:J105"/>
    <mergeCell ref="K105:L105"/>
    <mergeCell ref="M105:N105"/>
    <mergeCell ref="O105:P105"/>
    <mergeCell ref="Q105:R105"/>
    <mergeCell ref="E105:F105"/>
    <mergeCell ref="G106:H106"/>
    <mergeCell ref="I106:J106"/>
    <mergeCell ref="K106:L106"/>
    <mergeCell ref="M106:N106"/>
    <mergeCell ref="O106:P106"/>
    <mergeCell ref="Q106:R106"/>
    <mergeCell ref="E106:F106"/>
    <mergeCell ref="G101:H101"/>
    <mergeCell ref="I101:J101"/>
    <mergeCell ref="K101:L101"/>
    <mergeCell ref="M101:N101"/>
    <mergeCell ref="O101:P101"/>
    <mergeCell ref="Q101:R101"/>
    <mergeCell ref="E101:F101"/>
    <mergeCell ref="G102:H102"/>
    <mergeCell ref="I102:J102"/>
    <mergeCell ref="K102:L102"/>
    <mergeCell ref="M102:N102"/>
    <mergeCell ref="O102:P102"/>
    <mergeCell ref="Q102:R102"/>
    <mergeCell ref="E102:F102"/>
    <mergeCell ref="G103:H103"/>
    <mergeCell ref="I103:J103"/>
    <mergeCell ref="K103:L103"/>
    <mergeCell ref="M103:N103"/>
    <mergeCell ref="O103:P103"/>
    <mergeCell ref="Q103:R103"/>
    <mergeCell ref="E103:F103"/>
    <mergeCell ref="G98:H98"/>
    <mergeCell ref="I98:J98"/>
    <mergeCell ref="K98:L98"/>
    <mergeCell ref="M98:N98"/>
    <mergeCell ref="O98:P98"/>
    <mergeCell ref="Q98:R98"/>
    <mergeCell ref="E98:F98"/>
    <mergeCell ref="G99:H99"/>
    <mergeCell ref="I99:J99"/>
    <mergeCell ref="K99:L99"/>
    <mergeCell ref="M99:N99"/>
    <mergeCell ref="O99:P99"/>
    <mergeCell ref="Q99:R99"/>
    <mergeCell ref="E99:F99"/>
    <mergeCell ref="G100:H100"/>
    <mergeCell ref="I100:J100"/>
    <mergeCell ref="K100:L100"/>
    <mergeCell ref="M100:N100"/>
    <mergeCell ref="O100:P100"/>
    <mergeCell ref="Q100:R100"/>
    <mergeCell ref="E100:F100"/>
    <mergeCell ref="G95:H95"/>
    <mergeCell ref="I95:J95"/>
    <mergeCell ref="K95:L95"/>
    <mergeCell ref="M95:N95"/>
    <mergeCell ref="O95:P95"/>
    <mergeCell ref="Q95:R95"/>
    <mergeCell ref="E95:F95"/>
    <mergeCell ref="G96:H96"/>
    <mergeCell ref="I96:J96"/>
    <mergeCell ref="K96:L96"/>
    <mergeCell ref="M96:N96"/>
    <mergeCell ref="O96:P96"/>
    <mergeCell ref="Q96:R96"/>
    <mergeCell ref="E96:F96"/>
    <mergeCell ref="G97:H97"/>
    <mergeCell ref="I97:J97"/>
    <mergeCell ref="K97:L97"/>
    <mergeCell ref="M97:N97"/>
    <mergeCell ref="O97:P97"/>
    <mergeCell ref="Q97:R97"/>
    <mergeCell ref="E97:F97"/>
    <mergeCell ref="G92:H92"/>
    <mergeCell ref="I92:J92"/>
    <mergeCell ref="K92:L92"/>
    <mergeCell ref="M92:N92"/>
    <mergeCell ref="O92:P92"/>
    <mergeCell ref="Q92:R92"/>
    <mergeCell ref="E92:F92"/>
    <mergeCell ref="G93:H93"/>
    <mergeCell ref="I93:J93"/>
    <mergeCell ref="K93:L93"/>
    <mergeCell ref="M93:N93"/>
    <mergeCell ref="O93:P93"/>
    <mergeCell ref="Q93:R93"/>
    <mergeCell ref="E93:F93"/>
    <mergeCell ref="G94:H94"/>
    <mergeCell ref="I94:J94"/>
    <mergeCell ref="K94:L94"/>
    <mergeCell ref="M94:N94"/>
    <mergeCell ref="O94:P94"/>
    <mergeCell ref="Q94:R94"/>
    <mergeCell ref="E94:F94"/>
    <mergeCell ref="G89:H89"/>
    <mergeCell ref="I89:J89"/>
    <mergeCell ref="K89:L89"/>
    <mergeCell ref="M89:N89"/>
    <mergeCell ref="O89:P89"/>
    <mergeCell ref="Q89:R89"/>
    <mergeCell ref="E89:F89"/>
    <mergeCell ref="G90:H90"/>
    <mergeCell ref="I90:J90"/>
    <mergeCell ref="K90:L90"/>
    <mergeCell ref="M90:N90"/>
    <mergeCell ref="O90:P90"/>
    <mergeCell ref="Q90:R90"/>
    <mergeCell ref="E90:F90"/>
    <mergeCell ref="G91:H91"/>
    <mergeCell ref="I91:J91"/>
    <mergeCell ref="K91:L91"/>
    <mergeCell ref="M91:N91"/>
    <mergeCell ref="O91:P91"/>
    <mergeCell ref="Q91:R91"/>
    <mergeCell ref="E91:F91"/>
    <mergeCell ref="G86:H86"/>
    <mergeCell ref="I86:J86"/>
    <mergeCell ref="K86:L86"/>
    <mergeCell ref="M86:N86"/>
    <mergeCell ref="O86:P86"/>
    <mergeCell ref="Q86:R86"/>
    <mergeCell ref="E86:F86"/>
    <mergeCell ref="G87:H87"/>
    <mergeCell ref="I87:J87"/>
    <mergeCell ref="K87:L87"/>
    <mergeCell ref="M87:N87"/>
    <mergeCell ref="O87:P87"/>
    <mergeCell ref="Q87:R87"/>
    <mergeCell ref="E87:F87"/>
    <mergeCell ref="G88:H88"/>
    <mergeCell ref="I88:J88"/>
    <mergeCell ref="K88:L88"/>
    <mergeCell ref="M88:N88"/>
    <mergeCell ref="O88:P88"/>
    <mergeCell ref="Q88:R88"/>
    <mergeCell ref="E88:F88"/>
    <mergeCell ref="G83:H83"/>
    <mergeCell ref="I83:J83"/>
    <mergeCell ref="K83:L83"/>
    <mergeCell ref="M83:N83"/>
    <mergeCell ref="O83:P83"/>
    <mergeCell ref="Q83:R83"/>
    <mergeCell ref="E83:F83"/>
    <mergeCell ref="G84:H84"/>
    <mergeCell ref="I84:J84"/>
    <mergeCell ref="K84:L84"/>
    <mergeCell ref="M84:N84"/>
    <mergeCell ref="O84:P84"/>
    <mergeCell ref="Q84:R84"/>
    <mergeCell ref="E84:F84"/>
    <mergeCell ref="G85:H85"/>
    <mergeCell ref="I85:J85"/>
    <mergeCell ref="K85:L85"/>
    <mergeCell ref="M85:N85"/>
    <mergeCell ref="O85:P85"/>
    <mergeCell ref="Q85:R85"/>
    <mergeCell ref="E85:F85"/>
    <mergeCell ref="G80:H80"/>
    <mergeCell ref="I80:J80"/>
    <mergeCell ref="K80:L80"/>
    <mergeCell ref="M80:N80"/>
    <mergeCell ref="O80:P80"/>
    <mergeCell ref="Q80:R80"/>
    <mergeCell ref="E80:F80"/>
    <mergeCell ref="G81:H81"/>
    <mergeCell ref="I81:J81"/>
    <mergeCell ref="K81:L81"/>
    <mergeCell ref="M81:N81"/>
    <mergeCell ref="O81:P81"/>
    <mergeCell ref="Q81:R81"/>
    <mergeCell ref="E81:F81"/>
    <mergeCell ref="G82:H82"/>
    <mergeCell ref="I82:J82"/>
    <mergeCell ref="K82:L82"/>
    <mergeCell ref="M82:N82"/>
    <mergeCell ref="O82:P82"/>
    <mergeCell ref="Q82:R82"/>
    <mergeCell ref="E82:F82"/>
    <mergeCell ref="G77:H77"/>
    <mergeCell ref="I77:J77"/>
    <mergeCell ref="K77:L77"/>
    <mergeCell ref="M77:N77"/>
    <mergeCell ref="O77:P77"/>
    <mergeCell ref="Q77:R77"/>
    <mergeCell ref="E77:F77"/>
    <mergeCell ref="G78:H78"/>
    <mergeCell ref="I78:J78"/>
    <mergeCell ref="K78:L78"/>
    <mergeCell ref="M78:N78"/>
    <mergeCell ref="O78:P78"/>
    <mergeCell ref="Q78:R78"/>
    <mergeCell ref="E78:F78"/>
    <mergeCell ref="G79:H79"/>
    <mergeCell ref="I79:J79"/>
    <mergeCell ref="K79:L79"/>
    <mergeCell ref="M79:N79"/>
    <mergeCell ref="O79:P79"/>
    <mergeCell ref="Q79:R79"/>
    <mergeCell ref="E79:F79"/>
    <mergeCell ref="G74:H74"/>
    <mergeCell ref="I74:J74"/>
    <mergeCell ref="K74:L74"/>
    <mergeCell ref="M74:N74"/>
    <mergeCell ref="O74:P74"/>
    <mergeCell ref="Q74:R74"/>
    <mergeCell ref="E74:F74"/>
    <mergeCell ref="G75:H75"/>
    <mergeCell ref="I75:J75"/>
    <mergeCell ref="K75:L75"/>
    <mergeCell ref="M75:N75"/>
    <mergeCell ref="O75:P75"/>
    <mergeCell ref="Q75:R75"/>
    <mergeCell ref="E75:F75"/>
    <mergeCell ref="G76:H76"/>
    <mergeCell ref="I76:J76"/>
    <mergeCell ref="K76:L76"/>
    <mergeCell ref="M76:N76"/>
    <mergeCell ref="O76:P76"/>
    <mergeCell ref="Q76:R76"/>
    <mergeCell ref="E76:F76"/>
    <mergeCell ref="G71:H71"/>
    <mergeCell ref="I71:J71"/>
    <mergeCell ref="K71:L71"/>
    <mergeCell ref="M71:N71"/>
    <mergeCell ref="O71:P71"/>
    <mergeCell ref="Q71:R71"/>
    <mergeCell ref="E71:F71"/>
    <mergeCell ref="G72:H72"/>
    <mergeCell ref="I72:J72"/>
    <mergeCell ref="K72:L72"/>
    <mergeCell ref="M72:N72"/>
    <mergeCell ref="O72:P72"/>
    <mergeCell ref="Q72:R72"/>
    <mergeCell ref="E72:F72"/>
    <mergeCell ref="G73:H73"/>
    <mergeCell ref="I73:J73"/>
    <mergeCell ref="K73:L73"/>
    <mergeCell ref="M73:N73"/>
    <mergeCell ref="O73:P73"/>
    <mergeCell ref="Q73:R73"/>
    <mergeCell ref="E73:F73"/>
    <mergeCell ref="G68:H68"/>
    <mergeCell ref="I68:J68"/>
    <mergeCell ref="K68:L68"/>
    <mergeCell ref="M68:N68"/>
    <mergeCell ref="O68:P68"/>
    <mergeCell ref="Q68:R68"/>
    <mergeCell ref="E68:F68"/>
    <mergeCell ref="G69:H69"/>
    <mergeCell ref="I69:J69"/>
    <mergeCell ref="K69:L69"/>
    <mergeCell ref="M69:N69"/>
    <mergeCell ref="O69:P69"/>
    <mergeCell ref="Q69:R69"/>
    <mergeCell ref="E69:F69"/>
    <mergeCell ref="G70:H70"/>
    <mergeCell ref="I70:J70"/>
    <mergeCell ref="K70:L70"/>
    <mergeCell ref="M70:N70"/>
    <mergeCell ref="O70:P70"/>
    <mergeCell ref="Q70:R70"/>
    <mergeCell ref="E70:F70"/>
    <mergeCell ref="G65:H65"/>
    <mergeCell ref="I65:J65"/>
    <mergeCell ref="K65:L65"/>
    <mergeCell ref="M65:N65"/>
    <mergeCell ref="O65:P65"/>
    <mergeCell ref="Q65:R65"/>
    <mergeCell ref="E65:F65"/>
    <mergeCell ref="G66:H66"/>
    <mergeCell ref="I66:J66"/>
    <mergeCell ref="K66:L66"/>
    <mergeCell ref="M66:N66"/>
    <mergeCell ref="O66:P66"/>
    <mergeCell ref="Q66:R66"/>
    <mergeCell ref="E66:F66"/>
    <mergeCell ref="G67:H67"/>
    <mergeCell ref="I67:J67"/>
    <mergeCell ref="K67:L67"/>
    <mergeCell ref="M67:N67"/>
    <mergeCell ref="O67:P67"/>
    <mergeCell ref="Q67:R67"/>
    <mergeCell ref="E67:F67"/>
    <mergeCell ref="G62:H62"/>
    <mergeCell ref="I62:J62"/>
    <mergeCell ref="K62:L62"/>
    <mergeCell ref="M62:N62"/>
    <mergeCell ref="O62:P62"/>
    <mergeCell ref="Q62:R62"/>
    <mergeCell ref="E62:F62"/>
    <mergeCell ref="G63:H63"/>
    <mergeCell ref="I63:J63"/>
    <mergeCell ref="K63:L63"/>
    <mergeCell ref="M63:N63"/>
    <mergeCell ref="O63:P63"/>
    <mergeCell ref="Q63:R63"/>
    <mergeCell ref="E63:F63"/>
    <mergeCell ref="G64:H64"/>
    <mergeCell ref="I64:J64"/>
    <mergeCell ref="K64:L64"/>
    <mergeCell ref="M64:N64"/>
    <mergeCell ref="O64:P64"/>
    <mergeCell ref="Q64:R64"/>
    <mergeCell ref="E64:F64"/>
    <mergeCell ref="G59:H59"/>
    <mergeCell ref="I59:J59"/>
    <mergeCell ref="K59:L59"/>
    <mergeCell ref="M59:N59"/>
    <mergeCell ref="O59:P59"/>
    <mergeCell ref="Q59:R59"/>
    <mergeCell ref="E59:F59"/>
    <mergeCell ref="G60:H60"/>
    <mergeCell ref="I60:J60"/>
    <mergeCell ref="K60:L60"/>
    <mergeCell ref="M60:N60"/>
    <mergeCell ref="O60:P60"/>
    <mergeCell ref="Q60:R60"/>
    <mergeCell ref="E60:F60"/>
    <mergeCell ref="G61:H61"/>
    <mergeCell ref="I61:J61"/>
    <mergeCell ref="K61:L61"/>
    <mergeCell ref="M61:N61"/>
    <mergeCell ref="O61:P61"/>
    <mergeCell ref="Q61:R61"/>
    <mergeCell ref="E61:F61"/>
    <mergeCell ref="G56:H56"/>
    <mergeCell ref="I56:J56"/>
    <mergeCell ref="K56:L56"/>
    <mergeCell ref="M56:N56"/>
    <mergeCell ref="O56:P56"/>
    <mergeCell ref="Q56:R56"/>
    <mergeCell ref="E56:F56"/>
    <mergeCell ref="G57:H57"/>
    <mergeCell ref="I57:J57"/>
    <mergeCell ref="K57:L57"/>
    <mergeCell ref="M57:N57"/>
    <mergeCell ref="O57:P57"/>
    <mergeCell ref="Q57:R57"/>
    <mergeCell ref="E57:F57"/>
    <mergeCell ref="G58:H58"/>
    <mergeCell ref="I58:J58"/>
    <mergeCell ref="K58:L58"/>
    <mergeCell ref="M58:N58"/>
    <mergeCell ref="O58:P58"/>
    <mergeCell ref="Q58:R58"/>
    <mergeCell ref="E58:F58"/>
    <mergeCell ref="G53:H53"/>
    <mergeCell ref="I53:J53"/>
    <mergeCell ref="K53:L53"/>
    <mergeCell ref="M53:N53"/>
    <mergeCell ref="O53:P53"/>
    <mergeCell ref="Q53:R53"/>
    <mergeCell ref="E53:F53"/>
    <mergeCell ref="G54:H54"/>
    <mergeCell ref="I54:J54"/>
    <mergeCell ref="K54:L54"/>
    <mergeCell ref="M54:N54"/>
    <mergeCell ref="O54:P54"/>
    <mergeCell ref="Q54:R54"/>
    <mergeCell ref="E54:F54"/>
    <mergeCell ref="G55:H55"/>
    <mergeCell ref="I55:J55"/>
    <mergeCell ref="K55:L55"/>
    <mergeCell ref="M55:N55"/>
    <mergeCell ref="O55:P55"/>
    <mergeCell ref="Q55:R55"/>
    <mergeCell ref="E55:F55"/>
    <mergeCell ref="G50:H50"/>
    <mergeCell ref="I50:J50"/>
    <mergeCell ref="K50:L50"/>
    <mergeCell ref="M50:N50"/>
    <mergeCell ref="O50:P50"/>
    <mergeCell ref="Q50:R50"/>
    <mergeCell ref="E50:F50"/>
    <mergeCell ref="G51:H51"/>
    <mergeCell ref="I51:J51"/>
    <mergeCell ref="K51:L51"/>
    <mergeCell ref="M51:N51"/>
    <mergeCell ref="O51:P51"/>
    <mergeCell ref="Q51:R51"/>
    <mergeCell ref="E51:F51"/>
    <mergeCell ref="G52:H52"/>
    <mergeCell ref="I52:J52"/>
    <mergeCell ref="K52:L52"/>
    <mergeCell ref="M52:N52"/>
    <mergeCell ref="O52:P52"/>
    <mergeCell ref="Q52:R52"/>
    <mergeCell ref="E52:F52"/>
    <mergeCell ref="G47:H47"/>
    <mergeCell ref="I47:J47"/>
    <mergeCell ref="K47:L47"/>
    <mergeCell ref="M47:N47"/>
    <mergeCell ref="O47:P47"/>
    <mergeCell ref="Q47:R47"/>
    <mergeCell ref="E47:F47"/>
    <mergeCell ref="G48:H48"/>
    <mergeCell ref="I48:J48"/>
    <mergeCell ref="K48:L48"/>
    <mergeCell ref="M48:N48"/>
    <mergeCell ref="O48:P48"/>
    <mergeCell ref="Q48:R48"/>
    <mergeCell ref="E48:F48"/>
    <mergeCell ref="G49:H49"/>
    <mergeCell ref="I49:J49"/>
    <mergeCell ref="K49:L49"/>
    <mergeCell ref="M49:N49"/>
    <mergeCell ref="O49:P49"/>
    <mergeCell ref="Q49:R49"/>
    <mergeCell ref="E49:F49"/>
    <mergeCell ref="G44:H44"/>
    <mergeCell ref="I44:J44"/>
    <mergeCell ref="K44:L44"/>
    <mergeCell ref="M44:N44"/>
    <mergeCell ref="O44:P44"/>
    <mergeCell ref="Q44:R44"/>
    <mergeCell ref="E44:F44"/>
    <mergeCell ref="G45:H45"/>
    <mergeCell ref="I45:J45"/>
    <mergeCell ref="K45:L45"/>
    <mergeCell ref="M45:N45"/>
    <mergeCell ref="O45:P45"/>
    <mergeCell ref="Q45:R45"/>
    <mergeCell ref="E45:F45"/>
    <mergeCell ref="G46:H46"/>
    <mergeCell ref="I46:J46"/>
    <mergeCell ref="K46:L46"/>
    <mergeCell ref="M46:N46"/>
    <mergeCell ref="O46:P46"/>
    <mergeCell ref="Q46:R46"/>
    <mergeCell ref="E46:F46"/>
    <mergeCell ref="G41:H41"/>
    <mergeCell ref="I41:J41"/>
    <mergeCell ref="K41:L41"/>
    <mergeCell ref="M41:N41"/>
    <mergeCell ref="O41:P41"/>
    <mergeCell ref="Q41:R41"/>
    <mergeCell ref="E41:F41"/>
    <mergeCell ref="G42:H42"/>
    <mergeCell ref="I42:J42"/>
    <mergeCell ref="K42:L42"/>
    <mergeCell ref="M42:N42"/>
    <mergeCell ref="O42:P42"/>
    <mergeCell ref="Q42:R42"/>
    <mergeCell ref="E42:F42"/>
    <mergeCell ref="G43:H43"/>
    <mergeCell ref="I43:J43"/>
    <mergeCell ref="K43:L43"/>
    <mergeCell ref="M43:N43"/>
    <mergeCell ref="O43:P43"/>
    <mergeCell ref="Q43:R43"/>
    <mergeCell ref="E43:F43"/>
    <mergeCell ref="G38:H38"/>
    <mergeCell ref="I38:J38"/>
    <mergeCell ref="K38:L38"/>
    <mergeCell ref="M38:N38"/>
    <mergeCell ref="O38:P38"/>
    <mergeCell ref="Q38:R38"/>
    <mergeCell ref="E38:F38"/>
    <mergeCell ref="G39:H39"/>
    <mergeCell ref="I39:J39"/>
    <mergeCell ref="K39:L39"/>
    <mergeCell ref="M39:N39"/>
    <mergeCell ref="O39:P39"/>
    <mergeCell ref="Q39:R39"/>
    <mergeCell ref="E39:F39"/>
    <mergeCell ref="G40:H40"/>
    <mergeCell ref="I40:J40"/>
    <mergeCell ref="K40:L40"/>
    <mergeCell ref="M40:N40"/>
    <mergeCell ref="O40:P40"/>
    <mergeCell ref="Q40:R40"/>
    <mergeCell ref="E40:F40"/>
    <mergeCell ref="G35:H35"/>
    <mergeCell ref="I35:J35"/>
    <mergeCell ref="K35:L35"/>
    <mergeCell ref="M35:N35"/>
    <mergeCell ref="O35:P35"/>
    <mergeCell ref="Q35:R35"/>
    <mergeCell ref="E35:F35"/>
    <mergeCell ref="G36:H36"/>
    <mergeCell ref="I36:J36"/>
    <mergeCell ref="K36:L36"/>
    <mergeCell ref="M36:N36"/>
    <mergeCell ref="O36:P36"/>
    <mergeCell ref="Q36:R36"/>
    <mergeCell ref="E36:F36"/>
    <mergeCell ref="G37:H37"/>
    <mergeCell ref="I37:J37"/>
    <mergeCell ref="K37:L37"/>
    <mergeCell ref="M37:N37"/>
    <mergeCell ref="O37:P37"/>
    <mergeCell ref="Q37:R37"/>
    <mergeCell ref="E37:F37"/>
    <mergeCell ref="G32:H32"/>
    <mergeCell ref="I32:J32"/>
    <mergeCell ref="K32:L32"/>
    <mergeCell ref="M32:N32"/>
    <mergeCell ref="O32:P32"/>
    <mergeCell ref="Q32:R32"/>
    <mergeCell ref="E32:F32"/>
    <mergeCell ref="G33:H33"/>
    <mergeCell ref="I33:J33"/>
    <mergeCell ref="K33:L33"/>
    <mergeCell ref="M33:N33"/>
    <mergeCell ref="O33:P33"/>
    <mergeCell ref="Q33:R33"/>
    <mergeCell ref="E33:F33"/>
    <mergeCell ref="G34:H34"/>
    <mergeCell ref="I34:J34"/>
    <mergeCell ref="K34:L34"/>
    <mergeCell ref="M34:N34"/>
    <mergeCell ref="O34:P34"/>
    <mergeCell ref="Q34:R34"/>
    <mergeCell ref="E34:F34"/>
    <mergeCell ref="G29:H29"/>
    <mergeCell ref="I29:J29"/>
    <mergeCell ref="K29:L29"/>
    <mergeCell ref="M29:N29"/>
    <mergeCell ref="O29:P29"/>
    <mergeCell ref="Q29:R29"/>
    <mergeCell ref="E29:F29"/>
    <mergeCell ref="G30:H30"/>
    <mergeCell ref="I30:J30"/>
    <mergeCell ref="K30:L30"/>
    <mergeCell ref="M30:N30"/>
    <mergeCell ref="O30:P30"/>
    <mergeCell ref="Q30:R30"/>
    <mergeCell ref="E30:F30"/>
    <mergeCell ref="G31:H31"/>
    <mergeCell ref="I31:J31"/>
    <mergeCell ref="K31:L31"/>
    <mergeCell ref="M31:N31"/>
    <mergeCell ref="O31:P31"/>
    <mergeCell ref="Q31:R31"/>
    <mergeCell ref="E31:F31"/>
    <mergeCell ref="E25:F25"/>
    <mergeCell ref="G26:H26"/>
    <mergeCell ref="I26:J26"/>
    <mergeCell ref="K26:L26"/>
    <mergeCell ref="M26:N26"/>
    <mergeCell ref="O26:P26"/>
    <mergeCell ref="Q26:R26"/>
    <mergeCell ref="E26:F26"/>
    <mergeCell ref="G27:H27"/>
    <mergeCell ref="I27:J27"/>
    <mergeCell ref="K27:L27"/>
    <mergeCell ref="M27:N27"/>
    <mergeCell ref="O27:P27"/>
    <mergeCell ref="Q27:R27"/>
    <mergeCell ref="E27:F27"/>
    <mergeCell ref="G28:H28"/>
    <mergeCell ref="I28:J28"/>
    <mergeCell ref="K28:L28"/>
    <mergeCell ref="M28:N28"/>
    <mergeCell ref="O28:P28"/>
    <mergeCell ref="Q28:R28"/>
    <mergeCell ref="E28:F28"/>
  </mergeCells>
  <printOptions horizontalCentered="1" verticalCentered="1"/>
  <pageMargins left="1.2598425196850394" right="0.70866141732283472" top="0.74803149606299213" bottom="0.74803149606299213" header="0" footer="0"/>
  <pageSetup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O669"/>
  <sheetViews>
    <sheetView workbookViewId="0">
      <selection activeCell="C6" sqref="C6:Q6"/>
    </sheetView>
  </sheetViews>
  <sheetFormatPr baseColWidth="10" defaultColWidth="14.42578125" defaultRowHeight="15" customHeight="1"/>
  <cols>
    <col min="1" max="1" width="10.28515625" customWidth="1"/>
    <col min="2" max="3" width="13.42578125" customWidth="1"/>
    <col min="4" max="4" width="12.42578125" customWidth="1"/>
    <col min="5" max="5" width="18.140625" customWidth="1"/>
    <col min="6" max="6" width="11.7109375" customWidth="1"/>
    <col min="7" max="7" width="12.28515625" customWidth="1"/>
    <col min="8" max="12" width="8.7109375" customWidth="1"/>
    <col min="13" max="13" width="11.7109375" customWidth="1"/>
    <col min="14" max="14" width="20.42578125" customWidth="1"/>
    <col min="15" max="15" width="14.42578125" customWidth="1"/>
    <col min="16" max="16" width="15.42578125" customWidth="1"/>
    <col min="17" max="17" width="5.7109375" customWidth="1"/>
    <col min="18" max="18" width="8.7109375" customWidth="1"/>
    <col min="19" max="19" width="17.28515625" hidden="1" customWidth="1"/>
    <col min="20" max="20" width="14.42578125" hidden="1" customWidth="1"/>
    <col min="21" max="21" width="16.85546875" hidden="1" customWidth="1"/>
    <col min="22" max="22" width="14.140625" customWidth="1"/>
    <col min="23" max="41" width="8.7109375" customWidth="1"/>
  </cols>
  <sheetData>
    <row r="1" spans="1:41" ht="14.25" customHeight="1">
      <c r="A1" s="1"/>
      <c r="B1" s="1"/>
      <c r="C1" s="1"/>
      <c r="D1" s="1"/>
      <c r="E1" s="1"/>
      <c r="F1" s="1"/>
      <c r="G1" s="1"/>
      <c r="H1" s="1"/>
      <c r="I1" s="1"/>
      <c r="J1" s="1"/>
      <c r="K1" s="1"/>
      <c r="L1" s="1"/>
      <c r="M1" s="1"/>
      <c r="N1" s="1"/>
      <c r="O1" s="1"/>
      <c r="P1" s="1"/>
      <c r="Q1" s="1"/>
      <c r="R1" s="1"/>
      <c r="S1" s="130"/>
      <c r="T1" s="131"/>
      <c r="U1" s="131"/>
      <c r="V1" s="1"/>
      <c r="W1" s="1"/>
      <c r="X1" s="1"/>
      <c r="Y1" s="1"/>
      <c r="Z1" s="1"/>
      <c r="AA1" s="1"/>
      <c r="AB1" s="1"/>
      <c r="AC1" s="1"/>
      <c r="AD1" s="1"/>
      <c r="AE1" s="1"/>
      <c r="AF1" s="1"/>
      <c r="AG1" s="1"/>
      <c r="AH1" s="1"/>
      <c r="AI1" s="1"/>
      <c r="AJ1" s="1"/>
      <c r="AK1" s="1"/>
      <c r="AL1" s="1"/>
      <c r="AM1" s="1"/>
      <c r="AN1" s="1"/>
      <c r="AO1" s="1"/>
    </row>
    <row r="2" spans="1:41" ht="14.25" customHeight="1">
      <c r="A2" s="37"/>
      <c r="B2" s="37"/>
      <c r="C2" s="37"/>
      <c r="D2" s="37"/>
      <c r="E2" s="37"/>
      <c r="F2" s="37"/>
      <c r="G2" s="37"/>
      <c r="H2" s="37"/>
      <c r="I2" s="37"/>
      <c r="J2" s="37"/>
      <c r="K2" s="37"/>
      <c r="L2" s="37"/>
      <c r="M2" s="37"/>
      <c r="N2" s="37"/>
      <c r="O2" s="37"/>
      <c r="P2" s="37"/>
      <c r="Q2" s="37"/>
      <c r="R2" s="1"/>
      <c r="S2" s="130"/>
      <c r="T2" s="131"/>
      <c r="U2" s="131"/>
      <c r="V2" s="1"/>
      <c r="W2" s="1"/>
      <c r="X2" s="1"/>
      <c r="Y2" s="1"/>
      <c r="Z2" s="1"/>
      <c r="AA2" s="1"/>
      <c r="AB2" s="1"/>
      <c r="AC2" s="1"/>
      <c r="AD2" s="1"/>
      <c r="AE2" s="1"/>
      <c r="AF2" s="1"/>
      <c r="AG2" s="1"/>
      <c r="AH2" s="1"/>
      <c r="AI2" s="1"/>
      <c r="AJ2" s="1"/>
      <c r="AK2" s="1"/>
      <c r="AL2" s="1"/>
      <c r="AM2" s="1"/>
      <c r="AN2" s="1"/>
      <c r="AO2" s="1"/>
    </row>
    <row r="3" spans="1:41" ht="14.25" customHeight="1">
      <c r="A3" s="37"/>
      <c r="B3" s="37"/>
      <c r="C3" s="37"/>
      <c r="D3" s="37"/>
      <c r="E3" s="37"/>
      <c r="F3" s="37"/>
      <c r="G3" s="37"/>
      <c r="H3" s="37"/>
      <c r="I3" s="37"/>
      <c r="J3" s="37"/>
      <c r="K3" s="37"/>
      <c r="L3" s="37"/>
      <c r="M3" s="37"/>
      <c r="N3" s="37"/>
      <c r="O3" s="37"/>
      <c r="P3" s="37"/>
      <c r="Q3" s="37"/>
      <c r="R3" s="1"/>
      <c r="S3" s="130"/>
      <c r="T3" s="131"/>
      <c r="U3" s="131"/>
      <c r="V3" s="1"/>
      <c r="W3" s="1"/>
      <c r="X3" s="1"/>
      <c r="Y3" s="1"/>
      <c r="Z3" s="1"/>
      <c r="AA3" s="1"/>
      <c r="AB3" s="1"/>
      <c r="AC3" s="1"/>
      <c r="AD3" s="1"/>
      <c r="AE3" s="1"/>
      <c r="AF3" s="1"/>
      <c r="AG3" s="1"/>
      <c r="AH3" s="1"/>
      <c r="AI3" s="1"/>
      <c r="AJ3" s="1"/>
      <c r="AK3" s="1"/>
      <c r="AL3" s="1"/>
      <c r="AM3" s="1"/>
      <c r="AN3" s="1"/>
      <c r="AO3" s="1"/>
    </row>
    <row r="4" spans="1:41" ht="14.25" customHeight="1">
      <c r="A4" s="37"/>
      <c r="B4" s="37"/>
      <c r="C4" s="37"/>
      <c r="D4" s="37"/>
      <c r="E4" s="37"/>
      <c r="F4" s="37"/>
      <c r="G4" s="37"/>
      <c r="H4" s="37"/>
      <c r="I4" s="37"/>
      <c r="J4" s="37"/>
      <c r="K4" s="37"/>
      <c r="L4" s="37"/>
      <c r="M4" s="37"/>
      <c r="N4" s="37"/>
      <c r="O4" s="37"/>
      <c r="P4" s="37"/>
      <c r="Q4" s="37"/>
      <c r="R4" s="1"/>
      <c r="S4" s="130"/>
      <c r="T4" s="131"/>
      <c r="U4" s="131"/>
      <c r="V4" s="1"/>
      <c r="W4" s="1"/>
      <c r="X4" s="1"/>
      <c r="Y4" s="1"/>
      <c r="Z4" s="1"/>
      <c r="AA4" s="1"/>
      <c r="AB4" s="1"/>
      <c r="AC4" s="1"/>
      <c r="AD4" s="1"/>
      <c r="AE4" s="1"/>
      <c r="AF4" s="1"/>
      <c r="AG4" s="1"/>
      <c r="AH4" s="1"/>
      <c r="AI4" s="1"/>
      <c r="AJ4" s="1"/>
      <c r="AK4" s="1"/>
      <c r="AL4" s="1"/>
      <c r="AM4" s="1"/>
      <c r="AN4" s="1"/>
      <c r="AO4" s="1"/>
    </row>
    <row r="5" spans="1:41" ht="14.25" customHeight="1">
      <c r="A5" s="37"/>
      <c r="B5" s="37"/>
      <c r="C5" s="37"/>
      <c r="D5" s="37"/>
      <c r="E5" s="37"/>
      <c r="F5" s="37"/>
      <c r="G5" s="37"/>
      <c r="H5" s="37"/>
      <c r="I5" s="37"/>
      <c r="J5" s="37"/>
      <c r="K5" s="37"/>
      <c r="L5" s="37"/>
      <c r="M5" s="37"/>
      <c r="N5" s="37"/>
      <c r="O5" s="37"/>
      <c r="P5" s="37"/>
      <c r="Q5" s="37"/>
      <c r="R5" s="1"/>
      <c r="S5" s="130"/>
      <c r="T5" s="131"/>
      <c r="U5" s="131"/>
      <c r="V5" s="1"/>
      <c r="W5" s="1"/>
      <c r="X5" s="1"/>
      <c r="Y5" s="1"/>
      <c r="Z5" s="1"/>
      <c r="AA5" s="1"/>
      <c r="AB5" s="1"/>
      <c r="AC5" s="1"/>
      <c r="AD5" s="1"/>
      <c r="AE5" s="1"/>
      <c r="AF5" s="1"/>
      <c r="AG5" s="1"/>
      <c r="AH5" s="1"/>
      <c r="AI5" s="1"/>
      <c r="AJ5" s="1"/>
      <c r="AK5" s="1"/>
      <c r="AL5" s="1"/>
      <c r="AM5" s="1"/>
      <c r="AN5" s="1"/>
      <c r="AO5" s="1"/>
    </row>
    <row r="6" spans="1:41" ht="32.25" customHeight="1">
      <c r="A6" s="37"/>
      <c r="B6" s="37"/>
      <c r="C6" s="175" t="s">
        <v>18</v>
      </c>
      <c r="D6" s="166"/>
      <c r="E6" s="166"/>
      <c r="F6" s="166"/>
      <c r="G6" s="166"/>
      <c r="H6" s="166"/>
      <c r="I6" s="166"/>
      <c r="J6" s="166"/>
      <c r="K6" s="166"/>
      <c r="L6" s="166"/>
      <c r="M6" s="166"/>
      <c r="N6" s="166"/>
      <c r="O6" s="166"/>
      <c r="P6" s="166"/>
      <c r="Q6" s="167"/>
      <c r="R6" s="1"/>
      <c r="S6" s="130"/>
      <c r="T6" s="131"/>
      <c r="U6" s="131"/>
      <c r="V6" s="1"/>
      <c r="W6" s="1"/>
      <c r="X6" s="1"/>
      <c r="Y6" s="1"/>
      <c r="Z6" s="1"/>
      <c r="AA6" s="1"/>
      <c r="AB6" s="1"/>
      <c r="AC6" s="1"/>
      <c r="AD6" s="1"/>
      <c r="AE6" s="1"/>
      <c r="AF6" s="1"/>
      <c r="AG6" s="1"/>
      <c r="AH6" s="1"/>
      <c r="AI6" s="1"/>
      <c r="AJ6" s="1"/>
      <c r="AK6" s="1"/>
      <c r="AL6" s="1"/>
      <c r="AM6" s="1"/>
      <c r="AN6" s="1"/>
      <c r="AO6" s="1"/>
    </row>
    <row r="7" spans="1:41" ht="29.25" customHeight="1">
      <c r="A7" s="37"/>
      <c r="B7" s="37"/>
      <c r="C7" s="176" t="s">
        <v>19</v>
      </c>
      <c r="D7" s="166"/>
      <c r="E7" s="166"/>
      <c r="F7" s="166"/>
      <c r="G7" s="166"/>
      <c r="H7" s="166"/>
      <c r="I7" s="166"/>
      <c r="J7" s="166"/>
      <c r="K7" s="166"/>
      <c r="L7" s="166"/>
      <c r="M7" s="166"/>
      <c r="N7" s="166"/>
      <c r="O7" s="166"/>
      <c r="P7" s="166"/>
      <c r="Q7" s="167"/>
      <c r="R7" s="1"/>
      <c r="S7" s="130"/>
      <c r="T7" s="131"/>
      <c r="U7" s="131"/>
      <c r="V7" s="1"/>
      <c r="W7" s="1"/>
      <c r="X7" s="1"/>
      <c r="Y7" s="1"/>
      <c r="Z7" s="1"/>
      <c r="AA7" s="1"/>
      <c r="AB7" s="1"/>
      <c r="AC7" s="1"/>
      <c r="AD7" s="1"/>
      <c r="AE7" s="1"/>
      <c r="AF7" s="1"/>
      <c r="AG7" s="1"/>
      <c r="AH7" s="1"/>
      <c r="AI7" s="1"/>
      <c r="AJ7" s="1"/>
      <c r="AK7" s="1"/>
      <c r="AL7" s="1"/>
      <c r="AM7" s="1"/>
      <c r="AN7" s="1"/>
      <c r="AO7" s="1"/>
    </row>
    <row r="8" spans="1:41" ht="14.25" customHeight="1">
      <c r="A8" s="37"/>
      <c r="B8" s="37"/>
      <c r="C8" s="37"/>
      <c r="D8" s="37"/>
      <c r="E8" s="37"/>
      <c r="F8" s="37"/>
      <c r="G8" s="37"/>
      <c r="H8" s="37"/>
      <c r="I8" s="37"/>
      <c r="J8" s="37"/>
      <c r="K8" s="37"/>
      <c r="L8" s="37"/>
      <c r="M8" s="37"/>
      <c r="N8" s="37"/>
      <c r="O8" s="37"/>
      <c r="P8" s="37"/>
      <c r="Q8" s="37"/>
      <c r="R8" s="1"/>
      <c r="S8" s="130"/>
      <c r="T8" s="131"/>
      <c r="U8" s="131"/>
      <c r="V8" s="1"/>
      <c r="W8" s="1"/>
      <c r="X8" s="1"/>
      <c r="Y8" s="1"/>
      <c r="Z8" s="1"/>
      <c r="AA8" s="1"/>
      <c r="AB8" s="1"/>
      <c r="AC8" s="1"/>
      <c r="AD8" s="1"/>
      <c r="AE8" s="1"/>
      <c r="AF8" s="1"/>
      <c r="AG8" s="1"/>
      <c r="AH8" s="1"/>
      <c r="AI8" s="1"/>
      <c r="AJ8" s="1"/>
      <c r="AK8" s="1"/>
      <c r="AL8" s="1"/>
      <c r="AM8" s="1"/>
      <c r="AN8" s="1"/>
      <c r="AO8" s="1"/>
    </row>
    <row r="9" spans="1:41" ht="14.25" customHeight="1">
      <c r="A9" s="3" t="s">
        <v>2</v>
      </c>
      <c r="B9" s="3"/>
      <c r="C9" s="4"/>
      <c r="D9" s="4" t="s">
        <v>3</v>
      </c>
      <c r="E9" s="4"/>
      <c r="F9" s="179"/>
      <c r="G9" s="166"/>
      <c r="H9" s="166"/>
      <c r="I9" s="166"/>
      <c r="J9" s="166"/>
      <c r="K9" s="166"/>
      <c r="L9" s="166"/>
      <c r="M9" s="166"/>
      <c r="N9" s="166"/>
      <c r="O9" s="166"/>
      <c r="P9" s="167"/>
      <c r="Q9" s="4"/>
      <c r="R9" s="2"/>
      <c r="S9" s="132"/>
      <c r="T9" s="133"/>
      <c r="U9" s="133"/>
      <c r="V9" s="2"/>
      <c r="W9" s="2"/>
      <c r="X9" s="2"/>
      <c r="Y9" s="2"/>
      <c r="Z9" s="2"/>
      <c r="AA9" s="2"/>
      <c r="AB9" s="2"/>
      <c r="AC9" s="2"/>
      <c r="AD9" s="2"/>
      <c r="AE9" s="2"/>
      <c r="AF9" s="2"/>
      <c r="AG9" s="2"/>
      <c r="AH9" s="2"/>
      <c r="AI9" s="2"/>
      <c r="AJ9" s="2"/>
      <c r="AK9" s="2"/>
      <c r="AL9" s="2"/>
      <c r="AM9" s="2"/>
      <c r="AN9" s="2"/>
      <c r="AO9" s="2"/>
    </row>
    <row r="10" spans="1:41" ht="14.25" customHeight="1">
      <c r="A10" s="184" t="s">
        <v>4</v>
      </c>
      <c r="B10" s="166"/>
      <c r="C10" s="166"/>
      <c r="D10" s="167"/>
      <c r="E10" s="74"/>
      <c r="F10" s="179"/>
      <c r="G10" s="166"/>
      <c r="H10" s="166"/>
      <c r="I10" s="166"/>
      <c r="J10" s="166"/>
      <c r="K10" s="166"/>
      <c r="L10" s="166"/>
      <c r="M10" s="166"/>
      <c r="N10" s="166"/>
      <c r="O10" s="166"/>
      <c r="P10" s="167"/>
      <c r="Q10" s="4"/>
      <c r="R10" s="2"/>
      <c r="S10" s="132"/>
      <c r="T10" s="133"/>
      <c r="U10" s="133"/>
      <c r="V10" s="2"/>
      <c r="W10" s="2"/>
      <c r="X10" s="2"/>
      <c r="Y10" s="2"/>
      <c r="Z10" s="2"/>
      <c r="AA10" s="2"/>
      <c r="AB10" s="2"/>
      <c r="AC10" s="2"/>
      <c r="AD10" s="2"/>
      <c r="AE10" s="2"/>
      <c r="AF10" s="2"/>
      <c r="AG10" s="2"/>
      <c r="AH10" s="2"/>
      <c r="AI10" s="2"/>
      <c r="AJ10" s="2"/>
      <c r="AK10" s="2"/>
      <c r="AL10" s="2"/>
      <c r="AM10" s="2"/>
      <c r="AN10" s="2"/>
      <c r="AO10" s="2"/>
    </row>
    <row r="11" spans="1:41" ht="14.25" customHeight="1">
      <c r="A11" s="3" t="s">
        <v>156</v>
      </c>
      <c r="B11" s="74"/>
      <c r="C11" s="74"/>
      <c r="D11" s="74"/>
      <c r="E11" s="74"/>
      <c r="F11" s="104"/>
      <c r="G11" s="104"/>
      <c r="H11" s="104"/>
      <c r="I11" s="104"/>
      <c r="J11" s="104"/>
      <c r="K11" s="104"/>
      <c r="L11" s="104"/>
      <c r="M11" s="104"/>
      <c r="N11" s="104"/>
      <c r="O11" s="104"/>
      <c r="P11" s="104"/>
      <c r="Q11" s="4"/>
      <c r="R11" s="2"/>
      <c r="S11" s="132"/>
      <c r="T11" s="133"/>
      <c r="U11" s="133"/>
      <c r="V11" s="2"/>
      <c r="W11" s="2"/>
      <c r="X11" s="2"/>
      <c r="Y11" s="2"/>
      <c r="Z11" s="2"/>
      <c r="AA11" s="2"/>
      <c r="AB11" s="2"/>
      <c r="AC11" s="2"/>
      <c r="AD11" s="2"/>
      <c r="AE11" s="2"/>
      <c r="AF11" s="2"/>
      <c r="AG11" s="2"/>
      <c r="AH11" s="2"/>
      <c r="AI11" s="2"/>
      <c r="AJ11" s="2"/>
      <c r="AK11" s="2"/>
      <c r="AL11" s="2"/>
      <c r="AM11" s="2"/>
      <c r="AN11" s="2"/>
      <c r="AO11" s="2"/>
    </row>
    <row r="12" spans="1:41" ht="14.25" customHeight="1">
      <c r="A12" s="3"/>
      <c r="B12" s="74"/>
      <c r="C12" s="74"/>
      <c r="D12" s="74"/>
      <c r="E12" s="74"/>
      <c r="F12" s="104"/>
      <c r="G12" s="104"/>
      <c r="H12" s="104"/>
      <c r="I12" s="104"/>
      <c r="J12" s="104"/>
      <c r="K12" s="104"/>
      <c r="L12" s="104"/>
      <c r="M12" s="104"/>
      <c r="N12" s="104"/>
      <c r="O12" s="104"/>
      <c r="P12" s="104"/>
      <c r="Q12" s="4"/>
      <c r="R12" s="2"/>
      <c r="S12" s="132"/>
      <c r="T12" s="133"/>
      <c r="U12" s="133"/>
      <c r="V12" s="2"/>
      <c r="W12" s="2"/>
      <c r="X12" s="2"/>
      <c r="Y12" s="2"/>
      <c r="Z12" s="2"/>
      <c r="AA12" s="2"/>
      <c r="AB12" s="2"/>
      <c r="AC12" s="2"/>
      <c r="AD12" s="2"/>
      <c r="AE12" s="2"/>
      <c r="AF12" s="2"/>
      <c r="AG12" s="2"/>
      <c r="AH12" s="2"/>
      <c r="AI12" s="2"/>
      <c r="AJ12" s="2"/>
      <c r="AK12" s="2"/>
      <c r="AL12" s="2"/>
      <c r="AM12" s="2"/>
      <c r="AN12" s="2"/>
      <c r="AO12" s="2"/>
    </row>
    <row r="13" spans="1:41" ht="12.75" customHeight="1">
      <c r="A13" s="3"/>
      <c r="B13" s="3"/>
      <c r="C13" s="4"/>
      <c r="D13" s="4"/>
      <c r="E13" s="4"/>
      <c r="F13" s="4"/>
      <c r="G13" s="4"/>
      <c r="H13" s="4"/>
      <c r="I13" s="4"/>
      <c r="J13" s="4"/>
      <c r="K13" s="4"/>
      <c r="L13" s="4"/>
      <c r="M13" s="4"/>
      <c r="N13" s="4"/>
      <c r="O13" s="185" t="s">
        <v>190</v>
      </c>
      <c r="P13" s="186"/>
      <c r="Q13" s="187"/>
      <c r="R13" s="2"/>
      <c r="S13" s="132"/>
      <c r="T13" s="133"/>
      <c r="U13" s="133"/>
      <c r="V13" s="2"/>
      <c r="W13" s="2"/>
      <c r="X13" s="2"/>
      <c r="Y13" s="2"/>
      <c r="Z13" s="2"/>
      <c r="AA13" s="2"/>
      <c r="AB13" s="2"/>
      <c r="AC13" s="2"/>
      <c r="AD13" s="2"/>
      <c r="AE13" s="2"/>
      <c r="AF13" s="2"/>
      <c r="AG13" s="2"/>
      <c r="AH13" s="2"/>
      <c r="AI13" s="2"/>
      <c r="AJ13" s="2"/>
      <c r="AK13" s="2"/>
      <c r="AL13" s="2"/>
      <c r="AM13" s="2"/>
      <c r="AN13" s="2"/>
      <c r="AO13" s="2"/>
    </row>
    <row r="14" spans="1:41" ht="14.25" customHeight="1">
      <c r="A14" s="4"/>
      <c r="B14" s="4"/>
      <c r="C14" s="4"/>
      <c r="D14" s="4"/>
      <c r="E14" s="4"/>
      <c r="F14" s="4"/>
      <c r="G14" s="4"/>
      <c r="H14" s="4"/>
      <c r="I14" s="4"/>
      <c r="J14" s="4"/>
      <c r="K14" s="4"/>
      <c r="L14" s="4"/>
      <c r="M14" s="4"/>
      <c r="N14" s="4"/>
      <c r="O14" s="188"/>
      <c r="P14" s="189"/>
      <c r="Q14" s="190"/>
      <c r="R14" s="2"/>
      <c r="S14" s="132"/>
      <c r="T14" s="133"/>
      <c r="U14" s="133"/>
      <c r="V14" s="2"/>
      <c r="W14" s="2"/>
      <c r="X14" s="2"/>
      <c r="Y14" s="2"/>
      <c r="Z14" s="2"/>
      <c r="AA14" s="2"/>
      <c r="AB14" s="2"/>
      <c r="AC14" s="2"/>
      <c r="AD14" s="2"/>
      <c r="AE14" s="2"/>
      <c r="AF14" s="2"/>
      <c r="AG14" s="2"/>
      <c r="AH14" s="2"/>
      <c r="AI14" s="2"/>
      <c r="AJ14" s="2"/>
      <c r="AK14" s="2"/>
      <c r="AL14" s="2"/>
      <c r="AM14" s="2"/>
      <c r="AN14" s="2"/>
      <c r="AO14" s="2"/>
    </row>
    <row r="15" spans="1:41" ht="14.25" customHeight="1">
      <c r="A15" s="4"/>
      <c r="B15" s="4"/>
      <c r="C15" s="4"/>
      <c r="D15" s="214"/>
      <c r="E15" s="166"/>
      <c r="F15" s="166"/>
      <c r="G15" s="166"/>
      <c r="H15" s="166"/>
      <c r="I15" s="166"/>
      <c r="J15" s="166"/>
      <c r="K15" s="166"/>
      <c r="L15" s="166"/>
      <c r="M15" s="166"/>
      <c r="N15" s="166"/>
      <c r="O15" s="166"/>
      <c r="P15" s="167"/>
      <c r="Q15" s="3"/>
      <c r="R15" s="2"/>
      <c r="S15" s="132"/>
      <c r="T15" s="133"/>
      <c r="U15" s="133"/>
      <c r="V15" s="2"/>
      <c r="W15" s="2"/>
      <c r="X15" s="2"/>
      <c r="Y15" s="2"/>
      <c r="Z15" s="2"/>
      <c r="AA15" s="2"/>
      <c r="AB15" s="2"/>
      <c r="AC15" s="2"/>
      <c r="AD15" s="2"/>
      <c r="AE15" s="2"/>
      <c r="AF15" s="2"/>
      <c r="AG15" s="2"/>
      <c r="AH15" s="2"/>
      <c r="AI15" s="2"/>
      <c r="AJ15" s="2"/>
      <c r="AK15" s="2"/>
      <c r="AL15" s="2"/>
      <c r="AM15" s="2"/>
      <c r="AN15" s="2"/>
      <c r="AO15" s="2"/>
    </row>
    <row r="16" spans="1:41" ht="14.25" customHeight="1">
      <c r="A16" s="4"/>
      <c r="B16" s="4"/>
      <c r="C16" s="105"/>
      <c r="D16" s="4"/>
      <c r="E16" s="4"/>
      <c r="F16" s="4"/>
      <c r="G16" s="4"/>
      <c r="H16" s="4"/>
      <c r="I16" s="106"/>
      <c r="J16" s="106"/>
      <c r="K16" s="106"/>
      <c r="L16" s="106"/>
      <c r="M16" s="106"/>
      <c r="N16" s="106"/>
      <c r="O16" s="106"/>
      <c r="P16" s="106"/>
      <c r="Q16" s="106"/>
      <c r="R16" s="2"/>
      <c r="S16" s="132"/>
      <c r="T16" s="133"/>
      <c r="U16" s="133"/>
      <c r="V16" s="2"/>
      <c r="W16" s="2"/>
      <c r="X16" s="2"/>
      <c r="Y16" s="2"/>
      <c r="Z16" s="2"/>
      <c r="AA16" s="2"/>
      <c r="AB16" s="2"/>
      <c r="AC16" s="2"/>
      <c r="AD16" s="2"/>
      <c r="AE16" s="2"/>
      <c r="AF16" s="2"/>
      <c r="AG16" s="2"/>
      <c r="AH16" s="2"/>
      <c r="AI16" s="2"/>
      <c r="AJ16" s="2"/>
      <c r="AK16" s="2"/>
      <c r="AL16" s="2"/>
      <c r="AM16" s="2"/>
      <c r="AN16" s="2"/>
      <c r="AO16" s="2"/>
    </row>
    <row r="17" spans="1:41" ht="14.25" customHeight="1">
      <c r="A17" s="4"/>
      <c r="B17" s="4"/>
      <c r="C17" s="107"/>
      <c r="D17" s="107"/>
      <c r="E17" s="107"/>
      <c r="F17" s="107"/>
      <c r="G17" s="107"/>
      <c r="H17" s="107"/>
      <c r="I17" s="107"/>
      <c r="J17" s="107"/>
      <c r="K17" s="107"/>
      <c r="L17" s="107"/>
      <c r="M17" s="107"/>
      <c r="N17" s="107"/>
      <c r="O17" s="107"/>
      <c r="P17" s="107"/>
      <c r="Q17" s="107"/>
      <c r="R17" s="2"/>
      <c r="S17" s="132"/>
      <c r="T17" s="133"/>
      <c r="U17" s="133"/>
      <c r="V17" s="2"/>
      <c r="W17" s="2"/>
      <c r="X17" s="2"/>
      <c r="Y17" s="2"/>
      <c r="Z17" s="2"/>
      <c r="AA17" s="2"/>
      <c r="AB17" s="2"/>
      <c r="AC17" s="2"/>
      <c r="AD17" s="2"/>
      <c r="AE17" s="2"/>
      <c r="AF17" s="2"/>
      <c r="AG17" s="2"/>
      <c r="AH17" s="2"/>
      <c r="AI17" s="2"/>
      <c r="AJ17" s="2"/>
      <c r="AK17" s="2"/>
      <c r="AL17" s="2"/>
      <c r="AM17" s="2"/>
      <c r="AN17" s="2"/>
      <c r="AO17" s="2"/>
    </row>
    <row r="18" spans="1:41" ht="14.25" customHeight="1">
      <c r="A18" s="4"/>
      <c r="B18" s="4"/>
      <c r="C18" s="3"/>
      <c r="D18" s="192" t="s">
        <v>191</v>
      </c>
      <c r="E18" s="186"/>
      <c r="F18" s="186"/>
      <c r="G18" s="186"/>
      <c r="H18" s="186"/>
      <c r="I18" s="186"/>
      <c r="J18" s="186"/>
      <c r="K18" s="186"/>
      <c r="L18" s="186"/>
      <c r="M18" s="186"/>
      <c r="N18" s="186"/>
      <c r="O18" s="186"/>
      <c r="P18" s="187"/>
      <c r="Q18" s="3"/>
      <c r="R18" s="2"/>
      <c r="S18" s="132"/>
      <c r="T18" s="133"/>
      <c r="U18" s="133"/>
      <c r="V18" s="2"/>
      <c r="W18" s="2"/>
      <c r="X18" s="2"/>
      <c r="Y18" s="2"/>
      <c r="Z18" s="2"/>
      <c r="AA18" s="2"/>
      <c r="AB18" s="2"/>
      <c r="AC18" s="2"/>
      <c r="AD18" s="2"/>
      <c r="AE18" s="2"/>
      <c r="AF18" s="2"/>
      <c r="AG18" s="2"/>
      <c r="AH18" s="2"/>
      <c r="AI18" s="2"/>
      <c r="AJ18" s="2"/>
      <c r="AK18" s="2"/>
      <c r="AL18" s="2"/>
      <c r="AM18" s="2"/>
      <c r="AN18" s="2"/>
      <c r="AO18" s="2"/>
    </row>
    <row r="19" spans="1:41" ht="14.25" customHeight="1">
      <c r="A19" s="4"/>
      <c r="B19" s="4"/>
      <c r="C19" s="48"/>
      <c r="D19" s="188"/>
      <c r="E19" s="189"/>
      <c r="F19" s="189"/>
      <c r="G19" s="189"/>
      <c r="H19" s="189"/>
      <c r="I19" s="189"/>
      <c r="J19" s="189"/>
      <c r="K19" s="189"/>
      <c r="L19" s="189"/>
      <c r="M19" s="189"/>
      <c r="N19" s="189"/>
      <c r="O19" s="189"/>
      <c r="P19" s="190"/>
      <c r="Q19" s="3"/>
      <c r="R19" s="2"/>
      <c r="S19" s="132"/>
      <c r="T19" s="133"/>
      <c r="U19" s="133"/>
      <c r="V19" s="2"/>
      <c r="W19" s="2"/>
      <c r="X19" s="2"/>
      <c r="Y19" s="2"/>
      <c r="Z19" s="2"/>
      <c r="AA19" s="2"/>
      <c r="AB19" s="2"/>
      <c r="AC19" s="2"/>
      <c r="AD19" s="2"/>
      <c r="AE19" s="2"/>
      <c r="AF19" s="2"/>
      <c r="AG19" s="2"/>
      <c r="AH19" s="2"/>
      <c r="AI19" s="2"/>
      <c r="AJ19" s="2"/>
      <c r="AK19" s="2"/>
      <c r="AL19" s="2"/>
      <c r="AM19" s="2"/>
      <c r="AN19" s="2"/>
      <c r="AO19" s="2"/>
    </row>
    <row r="20" spans="1:41" ht="14.25" customHeight="1">
      <c r="A20" s="4"/>
      <c r="B20" s="4"/>
      <c r="C20" s="48"/>
      <c r="D20" s="214" t="s">
        <v>143</v>
      </c>
      <c r="E20" s="166"/>
      <c r="F20" s="166"/>
      <c r="G20" s="166"/>
      <c r="H20" s="166"/>
      <c r="I20" s="166"/>
      <c r="J20" s="166"/>
      <c r="K20" s="166"/>
      <c r="L20" s="166"/>
      <c r="M20" s="166"/>
      <c r="N20" s="166"/>
      <c r="O20" s="166"/>
      <c r="P20" s="167"/>
      <c r="Q20" s="4"/>
      <c r="R20" s="2"/>
      <c r="S20" s="132"/>
      <c r="T20" s="133"/>
      <c r="U20" s="133"/>
      <c r="V20" s="2"/>
      <c r="W20" s="2"/>
      <c r="X20" s="2"/>
      <c r="Y20" s="2"/>
      <c r="Z20" s="2"/>
      <c r="AA20" s="2"/>
      <c r="AB20" s="2"/>
      <c r="AC20" s="2"/>
      <c r="AD20" s="2"/>
      <c r="AE20" s="2"/>
      <c r="AF20" s="2"/>
      <c r="AG20" s="2"/>
      <c r="AH20" s="2"/>
      <c r="AI20" s="2"/>
      <c r="AJ20" s="2"/>
      <c r="AK20" s="2"/>
      <c r="AL20" s="2"/>
      <c r="AM20" s="2"/>
      <c r="AN20" s="2"/>
      <c r="AO20" s="2"/>
    </row>
    <row r="21" spans="1:41" ht="14.25" customHeight="1">
      <c r="A21" s="4"/>
      <c r="B21" s="4"/>
      <c r="C21" s="48"/>
      <c r="D21" s="108"/>
      <c r="E21" s="108"/>
      <c r="F21" s="108"/>
      <c r="G21" s="108"/>
      <c r="H21" s="108"/>
      <c r="I21" s="108"/>
      <c r="J21" s="108"/>
      <c r="K21" s="108"/>
      <c r="L21" s="50"/>
      <c r="M21" s="50"/>
      <c r="N21" s="50"/>
      <c r="O21" s="50"/>
      <c r="P21" s="50"/>
      <c r="Q21" s="50"/>
      <c r="R21" s="2"/>
      <c r="S21" s="132"/>
      <c r="T21" s="133"/>
      <c r="U21" s="133"/>
      <c r="V21" s="2"/>
      <c r="W21" s="2"/>
      <c r="X21" s="2"/>
      <c r="Y21" s="2"/>
      <c r="Z21" s="2"/>
      <c r="AA21" s="2"/>
      <c r="AB21" s="2"/>
      <c r="AC21" s="2"/>
      <c r="AD21" s="2"/>
      <c r="AE21" s="2"/>
      <c r="AF21" s="2"/>
      <c r="AG21" s="2"/>
      <c r="AH21" s="2"/>
      <c r="AI21" s="2"/>
      <c r="AJ21" s="2"/>
      <c r="AK21" s="2"/>
      <c r="AL21" s="2"/>
      <c r="AM21" s="2"/>
      <c r="AN21" s="2"/>
      <c r="AO21" s="2"/>
    </row>
    <row r="22" spans="1:41" ht="14.25" customHeight="1">
      <c r="A22" s="4"/>
      <c r="B22" s="4"/>
      <c r="C22" s="48"/>
      <c r="D22" s="4"/>
      <c r="E22" s="4"/>
      <c r="F22" s="109"/>
      <c r="G22" s="109"/>
      <c r="H22" s="4"/>
      <c r="I22" s="134" t="s">
        <v>192</v>
      </c>
      <c r="J22" s="134"/>
      <c r="K22" s="134"/>
      <c r="L22" s="134" t="s">
        <v>193</v>
      </c>
      <c r="M22" s="134"/>
      <c r="N22" s="134"/>
      <c r="O22" s="134"/>
      <c r="P22" s="134"/>
      <c r="Q22" s="108"/>
      <c r="R22" s="2"/>
      <c r="S22" s="132"/>
      <c r="T22" s="133"/>
      <c r="U22" s="133"/>
      <c r="V22" s="2"/>
      <c r="W22" s="2"/>
      <c r="X22" s="2"/>
      <c r="Y22" s="2"/>
      <c r="Z22" s="2"/>
      <c r="AA22" s="2"/>
      <c r="AB22" s="2"/>
      <c r="AC22" s="2"/>
      <c r="AD22" s="2"/>
      <c r="AE22" s="2"/>
      <c r="AF22" s="2"/>
      <c r="AG22" s="2"/>
      <c r="AH22" s="2"/>
      <c r="AI22" s="2"/>
      <c r="AJ22" s="2"/>
      <c r="AK22" s="2"/>
      <c r="AL22" s="2"/>
      <c r="AM22" s="2"/>
      <c r="AN22" s="2"/>
      <c r="AO22" s="2"/>
    </row>
    <row r="23" spans="1:41" ht="27.75" customHeight="1">
      <c r="A23" s="4"/>
      <c r="B23" s="4"/>
      <c r="C23" s="3"/>
      <c r="D23" s="216" t="s">
        <v>194</v>
      </c>
      <c r="E23" s="217"/>
      <c r="F23" s="217"/>
      <c r="G23" s="182"/>
      <c r="H23" s="218" t="e">
        <f>('F4 - Inversión CR'!K22*('F4 - Inversión CR'!H51/('F4 - Inversión CR'!H51+'F3 - inversion CC'!H50))+('F3 - inversion CC'!K21*('F3 - inversion CC'!H50/('F4 - Inversión CR'!H51+'F3 - inversion CC'!H50))))</f>
        <v>#DIV/0!</v>
      </c>
      <c r="I23" s="217"/>
      <c r="J23" s="182"/>
      <c r="K23" s="219" t="e">
        <f>(1+H23)^(1/12)-1</f>
        <v>#DIV/0!</v>
      </c>
      <c r="L23" s="217"/>
      <c r="M23" s="182"/>
      <c r="N23" s="135" t="s">
        <v>195</v>
      </c>
      <c r="O23" s="220" t="e">
        <f>U25</f>
        <v>#DIV/0!</v>
      </c>
      <c r="P23" s="182"/>
      <c r="Q23" s="108"/>
      <c r="R23" s="2"/>
      <c r="S23" s="132"/>
      <c r="T23" s="133"/>
      <c r="U23" s="133"/>
      <c r="V23" s="2"/>
      <c r="W23" s="2"/>
      <c r="X23" s="2"/>
      <c r="Y23" s="2"/>
      <c r="Z23" s="2"/>
      <c r="AA23" s="2"/>
      <c r="AB23" s="2"/>
      <c r="AC23" s="2"/>
      <c r="AD23" s="2"/>
      <c r="AE23" s="2"/>
      <c r="AF23" s="2"/>
      <c r="AG23" s="2"/>
      <c r="AH23" s="2"/>
      <c r="AI23" s="2"/>
      <c r="AJ23" s="2"/>
      <c r="AK23" s="2"/>
      <c r="AL23" s="2"/>
      <c r="AM23" s="2"/>
      <c r="AN23" s="2"/>
      <c r="AO23" s="2"/>
    </row>
    <row r="24" spans="1:41" ht="20.25" customHeight="1">
      <c r="A24" s="4"/>
      <c r="B24" s="4"/>
      <c r="C24" s="74"/>
      <c r="D24" s="216" t="s">
        <v>196</v>
      </c>
      <c r="E24" s="217"/>
      <c r="F24" s="217"/>
      <c r="G24" s="182"/>
      <c r="H24" s="221">
        <v>0</v>
      </c>
      <c r="I24" s="217"/>
      <c r="J24" s="182"/>
      <c r="K24" s="222">
        <f>H24/12</f>
        <v>0</v>
      </c>
      <c r="L24" s="217"/>
      <c r="M24" s="182"/>
      <c r="N24" s="135" t="s">
        <v>197</v>
      </c>
      <c r="O24" s="220" t="e">
        <f>S25</f>
        <v>#DIV/0!</v>
      </c>
      <c r="P24" s="182"/>
      <c r="Q24" s="49"/>
      <c r="R24" s="2"/>
      <c r="S24" s="132"/>
      <c r="T24" s="133"/>
      <c r="U24" s="133"/>
      <c r="V24" s="2"/>
      <c r="W24" s="2"/>
      <c r="X24" s="2"/>
      <c r="Y24" s="2"/>
      <c r="Z24" s="2"/>
      <c r="AA24" s="2"/>
      <c r="AB24" s="2"/>
      <c r="AC24" s="2"/>
      <c r="AD24" s="2"/>
      <c r="AE24" s="2"/>
      <c r="AF24" s="2"/>
      <c r="AG24" s="2"/>
      <c r="AH24" s="2"/>
      <c r="AI24" s="2"/>
      <c r="AJ24" s="2"/>
      <c r="AK24" s="2"/>
      <c r="AL24" s="2"/>
      <c r="AM24" s="2"/>
      <c r="AN24" s="2"/>
      <c r="AO24" s="2"/>
    </row>
    <row r="25" spans="1:41" ht="14.25" customHeight="1">
      <c r="A25" s="4"/>
      <c r="B25" s="4"/>
      <c r="C25" s="74"/>
      <c r="D25" s="109"/>
      <c r="E25" s="109"/>
      <c r="F25" s="2"/>
      <c r="G25" s="2"/>
      <c r="H25" s="2"/>
      <c r="I25" s="2"/>
      <c r="J25" s="2"/>
      <c r="K25" s="2"/>
      <c r="L25" s="49"/>
      <c r="M25" s="49"/>
      <c r="N25" s="49"/>
      <c r="O25" s="49"/>
      <c r="P25" s="49"/>
      <c r="Q25" s="49"/>
      <c r="R25" s="2"/>
      <c r="S25" s="132" t="e">
        <f>SUM(S51:S386)</f>
        <v>#DIV/0!</v>
      </c>
      <c r="T25" s="98"/>
      <c r="U25" s="132" t="e">
        <f>SUM(U27:U386)</f>
        <v>#DIV/0!</v>
      </c>
      <c r="V25" s="2"/>
      <c r="W25" s="2"/>
      <c r="X25" s="2"/>
      <c r="Y25" s="2"/>
      <c r="Z25" s="2"/>
      <c r="AA25" s="2"/>
      <c r="AB25" s="2"/>
      <c r="AC25" s="2"/>
      <c r="AD25" s="2"/>
      <c r="AE25" s="2"/>
      <c r="AF25" s="2"/>
      <c r="AG25" s="2"/>
      <c r="AH25" s="2"/>
      <c r="AI25" s="2"/>
      <c r="AJ25" s="2"/>
      <c r="AK25" s="2"/>
      <c r="AL25" s="2"/>
      <c r="AM25" s="2"/>
      <c r="AN25" s="2"/>
      <c r="AO25" s="2"/>
    </row>
    <row r="26" spans="1:41" ht="42.75" customHeight="1">
      <c r="A26" s="4"/>
      <c r="B26" s="4"/>
      <c r="C26" s="111"/>
      <c r="D26" s="125" t="s">
        <v>168</v>
      </c>
      <c r="E26" s="136" t="s">
        <v>198</v>
      </c>
      <c r="F26" s="223" t="s">
        <v>169</v>
      </c>
      <c r="G26" s="182"/>
      <c r="H26" s="223" t="s">
        <v>171</v>
      </c>
      <c r="I26" s="182"/>
      <c r="J26" s="223" t="s">
        <v>199</v>
      </c>
      <c r="K26" s="182"/>
      <c r="L26" s="224" t="s">
        <v>200</v>
      </c>
      <c r="M26" s="182"/>
      <c r="N26" s="137" t="s">
        <v>201</v>
      </c>
      <c r="O26" s="223" t="s">
        <v>172</v>
      </c>
      <c r="P26" s="182"/>
      <c r="Q26" s="49"/>
      <c r="R26" s="2"/>
      <c r="S26" s="138" t="s">
        <v>171</v>
      </c>
      <c r="T26" s="139" t="s">
        <v>202</v>
      </c>
      <c r="U26" s="140" t="s">
        <v>203</v>
      </c>
      <c r="V26" s="2"/>
      <c r="W26" s="2"/>
      <c r="X26" s="2"/>
      <c r="Y26" s="2"/>
      <c r="Z26" s="2"/>
      <c r="AA26" s="2"/>
      <c r="AB26" s="2"/>
      <c r="AC26" s="2"/>
      <c r="AD26" s="2"/>
      <c r="AE26" s="2"/>
      <c r="AF26" s="2"/>
      <c r="AG26" s="2"/>
      <c r="AH26" s="2"/>
      <c r="AI26" s="2"/>
      <c r="AJ26" s="2"/>
      <c r="AK26" s="2"/>
      <c r="AL26" s="2"/>
      <c r="AM26" s="2"/>
      <c r="AN26" s="2"/>
      <c r="AO26" s="2"/>
    </row>
    <row r="27" spans="1:41" ht="14.25" customHeight="1">
      <c r="A27" s="4"/>
      <c r="B27" s="4"/>
      <c r="C27" s="115">
        <v>44774</v>
      </c>
      <c r="D27" s="125">
        <v>1</v>
      </c>
      <c r="E27" s="141" t="e">
        <f>'F4 - Inversión CR'!H27+'F3 - inversion CC'!H26</f>
        <v>#DIV/0!</v>
      </c>
      <c r="F27" s="226" t="e">
        <f>+E27</f>
        <v>#DIV/0!</v>
      </c>
      <c r="G27" s="182"/>
      <c r="H27" s="225" t="e">
        <f>'F3 - inversion CC'!J26</f>
        <v>#DIV/0!</v>
      </c>
      <c r="I27" s="182"/>
      <c r="J27" s="225">
        <v>0</v>
      </c>
      <c r="K27" s="182"/>
      <c r="L27" s="225">
        <v>0</v>
      </c>
      <c r="M27" s="182"/>
      <c r="N27" s="142">
        <v>0</v>
      </c>
      <c r="O27" s="225" t="e">
        <f>+F27+H27</f>
        <v>#DIV/0!</v>
      </c>
      <c r="P27" s="182"/>
      <c r="Q27" s="49"/>
      <c r="R27" s="2"/>
      <c r="S27" s="132"/>
      <c r="T27" s="143" t="e">
        <f t="shared" ref="T27:T386" si="0">IF(O27&gt;-N27,N27,0)</f>
        <v>#DIV/0!</v>
      </c>
      <c r="U27" s="133"/>
      <c r="V27" s="2"/>
      <c r="W27" s="2"/>
      <c r="X27" s="2"/>
      <c r="Y27" s="2"/>
      <c r="Z27" s="2"/>
      <c r="AA27" s="2"/>
      <c r="AB27" s="2"/>
      <c r="AC27" s="2"/>
      <c r="AD27" s="2"/>
      <c r="AE27" s="2"/>
      <c r="AF27" s="2"/>
      <c r="AG27" s="2"/>
      <c r="AH27" s="2"/>
      <c r="AI27" s="2"/>
      <c r="AJ27" s="2"/>
      <c r="AK27" s="2"/>
      <c r="AL27" s="2"/>
      <c r="AM27" s="2"/>
      <c r="AN27" s="2"/>
      <c r="AO27" s="2"/>
    </row>
    <row r="28" spans="1:41" ht="14.25" customHeight="1">
      <c r="A28" s="4"/>
      <c r="B28" s="4"/>
      <c r="C28" s="115">
        <v>44805</v>
      </c>
      <c r="D28" s="125">
        <v>2</v>
      </c>
      <c r="E28" s="141" t="e">
        <f>'F4 - Inversión CR'!H28+'F3 - inversion CC'!H27</f>
        <v>#DIV/0!</v>
      </c>
      <c r="F28" s="226" t="e">
        <f t="shared" ref="F28:F50" si="1">O27+E28</f>
        <v>#DIV/0!</v>
      </c>
      <c r="G28" s="182"/>
      <c r="H28" s="225" t="e">
        <f>'F3 - inversion CC'!J27</f>
        <v>#DIV/0!</v>
      </c>
      <c r="I28" s="182"/>
      <c r="J28" s="225">
        <v>0</v>
      </c>
      <c r="K28" s="182"/>
      <c r="L28" s="225">
        <v>0</v>
      </c>
      <c r="M28" s="182"/>
      <c r="N28" s="142">
        <v>0</v>
      </c>
      <c r="O28" s="225" t="e">
        <f t="shared" ref="O28:O50" si="2">F28+H28</f>
        <v>#DIV/0!</v>
      </c>
      <c r="P28" s="182"/>
      <c r="Q28" s="49"/>
      <c r="R28" s="2"/>
      <c r="S28" s="132"/>
      <c r="T28" s="143" t="e">
        <f t="shared" si="0"/>
        <v>#DIV/0!</v>
      </c>
      <c r="U28" s="133"/>
      <c r="V28" s="2"/>
      <c r="W28" s="2"/>
      <c r="X28" s="2"/>
      <c r="Y28" s="2"/>
      <c r="Z28" s="2"/>
      <c r="AA28" s="2"/>
      <c r="AB28" s="2"/>
      <c r="AC28" s="2"/>
      <c r="AD28" s="2"/>
      <c r="AE28" s="2"/>
      <c r="AF28" s="2"/>
      <c r="AG28" s="2"/>
      <c r="AH28" s="2"/>
      <c r="AI28" s="2"/>
      <c r="AJ28" s="2"/>
      <c r="AK28" s="2"/>
      <c r="AL28" s="2"/>
      <c r="AM28" s="2"/>
      <c r="AN28" s="2"/>
      <c r="AO28" s="2"/>
    </row>
    <row r="29" spans="1:41" ht="14.25" customHeight="1">
      <c r="A29" s="4"/>
      <c r="B29" s="4"/>
      <c r="C29" s="115">
        <v>44835</v>
      </c>
      <c r="D29" s="125">
        <v>3</v>
      </c>
      <c r="E29" s="141" t="e">
        <f>'F4 - Inversión CR'!H29+'F3 - inversion CC'!H28</f>
        <v>#DIV/0!</v>
      </c>
      <c r="F29" s="226" t="e">
        <f t="shared" si="1"/>
        <v>#DIV/0!</v>
      </c>
      <c r="G29" s="182"/>
      <c r="H29" s="225" t="e">
        <f>'F3 - inversion CC'!J28</f>
        <v>#DIV/0!</v>
      </c>
      <c r="I29" s="182"/>
      <c r="J29" s="225">
        <v>0</v>
      </c>
      <c r="K29" s="182"/>
      <c r="L29" s="225">
        <v>0</v>
      </c>
      <c r="M29" s="182"/>
      <c r="N29" s="142">
        <v>0</v>
      </c>
      <c r="O29" s="225" t="e">
        <f t="shared" si="2"/>
        <v>#DIV/0!</v>
      </c>
      <c r="P29" s="182"/>
      <c r="Q29" s="49"/>
      <c r="R29" s="2"/>
      <c r="S29" s="132"/>
      <c r="T29" s="143" t="e">
        <f t="shared" si="0"/>
        <v>#DIV/0!</v>
      </c>
      <c r="U29" s="133"/>
      <c r="V29" s="2"/>
      <c r="W29" s="2"/>
      <c r="X29" s="2"/>
      <c r="Y29" s="2"/>
      <c r="Z29" s="2"/>
      <c r="AA29" s="2"/>
      <c r="AB29" s="2"/>
      <c r="AC29" s="2"/>
      <c r="AD29" s="2"/>
      <c r="AE29" s="2"/>
      <c r="AF29" s="2"/>
      <c r="AG29" s="2"/>
      <c r="AH29" s="2"/>
      <c r="AI29" s="2"/>
      <c r="AJ29" s="2"/>
      <c r="AK29" s="2"/>
      <c r="AL29" s="2"/>
      <c r="AM29" s="2"/>
      <c r="AN29" s="2"/>
      <c r="AO29" s="2"/>
    </row>
    <row r="30" spans="1:41" ht="14.25" customHeight="1">
      <c r="A30" s="4"/>
      <c r="B30" s="4"/>
      <c r="C30" s="115">
        <v>44866</v>
      </c>
      <c r="D30" s="125">
        <v>4</v>
      </c>
      <c r="E30" s="141" t="e">
        <f>'F4 - Inversión CR'!H30+'F3 - inversion CC'!H29</f>
        <v>#DIV/0!</v>
      </c>
      <c r="F30" s="226" t="e">
        <f t="shared" si="1"/>
        <v>#DIV/0!</v>
      </c>
      <c r="G30" s="182"/>
      <c r="H30" s="225" t="e">
        <f>'F3 - inversion CC'!J29</f>
        <v>#DIV/0!</v>
      </c>
      <c r="I30" s="182"/>
      <c r="J30" s="225">
        <v>0</v>
      </c>
      <c r="K30" s="182"/>
      <c r="L30" s="225">
        <v>0</v>
      </c>
      <c r="M30" s="182"/>
      <c r="N30" s="142">
        <v>0</v>
      </c>
      <c r="O30" s="225" t="e">
        <f t="shared" si="2"/>
        <v>#DIV/0!</v>
      </c>
      <c r="P30" s="182"/>
      <c r="Q30" s="49"/>
      <c r="R30" s="2"/>
      <c r="S30" s="132"/>
      <c r="T30" s="143" t="e">
        <f t="shared" si="0"/>
        <v>#DIV/0!</v>
      </c>
      <c r="U30" s="133"/>
      <c r="V30" s="2"/>
      <c r="W30" s="2"/>
      <c r="X30" s="2"/>
      <c r="Y30" s="2"/>
      <c r="Z30" s="2"/>
      <c r="AA30" s="2"/>
      <c r="AB30" s="2"/>
      <c r="AC30" s="2"/>
      <c r="AD30" s="2"/>
      <c r="AE30" s="2"/>
      <c r="AF30" s="2"/>
      <c r="AG30" s="2"/>
      <c r="AH30" s="2"/>
      <c r="AI30" s="2"/>
      <c r="AJ30" s="2"/>
      <c r="AK30" s="2"/>
      <c r="AL30" s="2"/>
      <c r="AM30" s="2"/>
      <c r="AN30" s="2"/>
      <c r="AO30" s="2"/>
    </row>
    <row r="31" spans="1:41" ht="14.25" customHeight="1">
      <c r="A31" s="4"/>
      <c r="B31" s="4"/>
      <c r="C31" s="115">
        <v>44896</v>
      </c>
      <c r="D31" s="125">
        <v>5</v>
      </c>
      <c r="E31" s="141" t="e">
        <f>'F4 - Inversión CR'!H31+'F3 - inversion CC'!H30</f>
        <v>#DIV/0!</v>
      </c>
      <c r="F31" s="226" t="e">
        <f t="shared" si="1"/>
        <v>#DIV/0!</v>
      </c>
      <c r="G31" s="182"/>
      <c r="H31" s="225" t="e">
        <f>'F3 - inversion CC'!J30</f>
        <v>#DIV/0!</v>
      </c>
      <c r="I31" s="182"/>
      <c r="J31" s="225">
        <v>0</v>
      </c>
      <c r="K31" s="182"/>
      <c r="L31" s="225">
        <v>0</v>
      </c>
      <c r="M31" s="182"/>
      <c r="N31" s="142">
        <v>0</v>
      </c>
      <c r="O31" s="225" t="e">
        <f t="shared" si="2"/>
        <v>#DIV/0!</v>
      </c>
      <c r="P31" s="182"/>
      <c r="Q31" s="49"/>
      <c r="R31" s="2"/>
      <c r="S31" s="132"/>
      <c r="T31" s="143" t="e">
        <f t="shared" si="0"/>
        <v>#DIV/0!</v>
      </c>
      <c r="U31" s="133"/>
      <c r="V31" s="2"/>
      <c r="W31" s="2"/>
      <c r="X31" s="2"/>
      <c r="Y31" s="2"/>
      <c r="Z31" s="2"/>
      <c r="AA31" s="2"/>
      <c r="AB31" s="2"/>
      <c r="AC31" s="2"/>
      <c r="AD31" s="2"/>
      <c r="AE31" s="2"/>
      <c r="AF31" s="2"/>
      <c r="AG31" s="2"/>
      <c r="AH31" s="2"/>
      <c r="AI31" s="2"/>
      <c r="AJ31" s="2"/>
      <c r="AK31" s="2"/>
      <c r="AL31" s="2"/>
      <c r="AM31" s="2"/>
      <c r="AN31" s="2"/>
      <c r="AO31" s="2"/>
    </row>
    <row r="32" spans="1:41" ht="14.25" customHeight="1">
      <c r="A32" s="4"/>
      <c r="B32" s="4"/>
      <c r="C32" s="115">
        <v>44927</v>
      </c>
      <c r="D32" s="125">
        <v>6</v>
      </c>
      <c r="E32" s="141" t="e">
        <f>'F4 - Inversión CR'!H32+'F3 - inversion CC'!H31</f>
        <v>#DIV/0!</v>
      </c>
      <c r="F32" s="226" t="e">
        <f t="shared" si="1"/>
        <v>#DIV/0!</v>
      </c>
      <c r="G32" s="182"/>
      <c r="H32" s="225" t="e">
        <f>'F3 - inversion CC'!J31</f>
        <v>#DIV/0!</v>
      </c>
      <c r="I32" s="182"/>
      <c r="J32" s="225">
        <v>0</v>
      </c>
      <c r="K32" s="182"/>
      <c r="L32" s="225">
        <v>0</v>
      </c>
      <c r="M32" s="182"/>
      <c r="N32" s="142">
        <v>0</v>
      </c>
      <c r="O32" s="225" t="e">
        <f t="shared" si="2"/>
        <v>#DIV/0!</v>
      </c>
      <c r="P32" s="182"/>
      <c r="Q32" s="49"/>
      <c r="R32" s="2"/>
      <c r="S32" s="132"/>
      <c r="T32" s="143" t="e">
        <f t="shared" si="0"/>
        <v>#DIV/0!</v>
      </c>
      <c r="U32" s="133"/>
      <c r="V32" s="2"/>
      <c r="W32" s="2"/>
      <c r="X32" s="2"/>
      <c r="Y32" s="2"/>
      <c r="Z32" s="2"/>
      <c r="AA32" s="2"/>
      <c r="AB32" s="2"/>
      <c r="AC32" s="2"/>
      <c r="AD32" s="2"/>
      <c r="AE32" s="2"/>
      <c r="AF32" s="2"/>
      <c r="AG32" s="2"/>
      <c r="AH32" s="2"/>
      <c r="AI32" s="2"/>
      <c r="AJ32" s="2"/>
      <c r="AK32" s="2"/>
      <c r="AL32" s="2"/>
      <c r="AM32" s="2"/>
      <c r="AN32" s="2"/>
      <c r="AO32" s="2"/>
    </row>
    <row r="33" spans="1:41" ht="14.25" customHeight="1">
      <c r="A33" s="4"/>
      <c r="B33" s="4"/>
      <c r="C33" s="115">
        <v>44958</v>
      </c>
      <c r="D33" s="125">
        <v>7</v>
      </c>
      <c r="E33" s="141" t="e">
        <f>'F4 - Inversión CR'!H33+'F3 - inversion CC'!H32</f>
        <v>#DIV/0!</v>
      </c>
      <c r="F33" s="226" t="e">
        <f t="shared" si="1"/>
        <v>#DIV/0!</v>
      </c>
      <c r="G33" s="182"/>
      <c r="H33" s="225" t="e">
        <f>'F3 - inversion CC'!J32</f>
        <v>#DIV/0!</v>
      </c>
      <c r="I33" s="182"/>
      <c r="J33" s="225">
        <v>0</v>
      </c>
      <c r="K33" s="182"/>
      <c r="L33" s="225">
        <v>0</v>
      </c>
      <c r="M33" s="182"/>
      <c r="N33" s="142">
        <v>0</v>
      </c>
      <c r="O33" s="225" t="e">
        <f t="shared" si="2"/>
        <v>#DIV/0!</v>
      </c>
      <c r="P33" s="182"/>
      <c r="Q33" s="49"/>
      <c r="R33" s="2"/>
      <c r="S33" s="132"/>
      <c r="T33" s="143" t="e">
        <f t="shared" si="0"/>
        <v>#DIV/0!</v>
      </c>
      <c r="U33" s="133"/>
      <c r="V33" s="2"/>
      <c r="W33" s="2"/>
      <c r="X33" s="2"/>
      <c r="Y33" s="2"/>
      <c r="Z33" s="2"/>
      <c r="AA33" s="2"/>
      <c r="AB33" s="2"/>
      <c r="AC33" s="2"/>
      <c r="AD33" s="2"/>
      <c r="AE33" s="2"/>
      <c r="AF33" s="2"/>
      <c r="AG33" s="2"/>
      <c r="AH33" s="2"/>
      <c r="AI33" s="2"/>
      <c r="AJ33" s="2"/>
      <c r="AK33" s="2"/>
      <c r="AL33" s="2"/>
      <c r="AM33" s="2"/>
      <c r="AN33" s="2"/>
      <c r="AO33" s="2"/>
    </row>
    <row r="34" spans="1:41" ht="14.25" customHeight="1">
      <c r="A34" s="4"/>
      <c r="B34" s="4"/>
      <c r="C34" s="115">
        <v>44986</v>
      </c>
      <c r="D34" s="125">
        <v>8</v>
      </c>
      <c r="E34" s="141" t="e">
        <f>'F4 - Inversión CR'!H34+'F3 - inversion CC'!H33</f>
        <v>#DIV/0!</v>
      </c>
      <c r="F34" s="226" t="e">
        <f t="shared" si="1"/>
        <v>#DIV/0!</v>
      </c>
      <c r="G34" s="182"/>
      <c r="H34" s="225" t="e">
        <f>'F3 - inversion CC'!J33</f>
        <v>#DIV/0!</v>
      </c>
      <c r="I34" s="182"/>
      <c r="J34" s="225">
        <v>0</v>
      </c>
      <c r="K34" s="182"/>
      <c r="L34" s="225">
        <v>0</v>
      </c>
      <c r="M34" s="182"/>
      <c r="N34" s="142">
        <v>0</v>
      </c>
      <c r="O34" s="225" t="e">
        <f t="shared" si="2"/>
        <v>#DIV/0!</v>
      </c>
      <c r="P34" s="182"/>
      <c r="Q34" s="49"/>
      <c r="R34" s="2"/>
      <c r="S34" s="132"/>
      <c r="T34" s="143" t="e">
        <f t="shared" si="0"/>
        <v>#DIV/0!</v>
      </c>
      <c r="U34" s="133"/>
      <c r="V34" s="2"/>
      <c r="W34" s="2"/>
      <c r="X34" s="2"/>
      <c r="Y34" s="2"/>
      <c r="Z34" s="2"/>
      <c r="AA34" s="2"/>
      <c r="AB34" s="2"/>
      <c r="AC34" s="2"/>
      <c r="AD34" s="2"/>
      <c r="AE34" s="2"/>
      <c r="AF34" s="2"/>
      <c r="AG34" s="2"/>
      <c r="AH34" s="2"/>
      <c r="AI34" s="2"/>
      <c r="AJ34" s="2"/>
      <c r="AK34" s="2"/>
      <c r="AL34" s="2"/>
      <c r="AM34" s="2"/>
      <c r="AN34" s="2"/>
      <c r="AO34" s="2"/>
    </row>
    <row r="35" spans="1:41" ht="14.25" customHeight="1">
      <c r="A35" s="4"/>
      <c r="B35" s="4"/>
      <c r="C35" s="115">
        <v>45017</v>
      </c>
      <c r="D35" s="125">
        <v>9</v>
      </c>
      <c r="E35" s="141" t="e">
        <f>'F4 - Inversión CR'!H35+'F3 - inversion CC'!H34</f>
        <v>#DIV/0!</v>
      </c>
      <c r="F35" s="226" t="e">
        <f t="shared" si="1"/>
        <v>#DIV/0!</v>
      </c>
      <c r="G35" s="182"/>
      <c r="H35" s="225" t="e">
        <f>'F3 - inversion CC'!J34</f>
        <v>#DIV/0!</v>
      </c>
      <c r="I35" s="182"/>
      <c r="J35" s="225">
        <v>0</v>
      </c>
      <c r="K35" s="182"/>
      <c r="L35" s="225">
        <v>0</v>
      </c>
      <c r="M35" s="182"/>
      <c r="N35" s="142">
        <v>0</v>
      </c>
      <c r="O35" s="225" t="e">
        <f t="shared" si="2"/>
        <v>#DIV/0!</v>
      </c>
      <c r="P35" s="182"/>
      <c r="Q35" s="49"/>
      <c r="R35" s="2"/>
      <c r="S35" s="132"/>
      <c r="T35" s="143" t="e">
        <f t="shared" si="0"/>
        <v>#DIV/0!</v>
      </c>
      <c r="U35" s="133"/>
      <c r="V35" s="2"/>
      <c r="W35" s="2"/>
      <c r="X35" s="2"/>
      <c r="Y35" s="2"/>
      <c r="Z35" s="2"/>
      <c r="AA35" s="2"/>
      <c r="AB35" s="2"/>
      <c r="AC35" s="2"/>
      <c r="AD35" s="2"/>
      <c r="AE35" s="2"/>
      <c r="AF35" s="2"/>
      <c r="AG35" s="2"/>
      <c r="AH35" s="2"/>
      <c r="AI35" s="2"/>
      <c r="AJ35" s="2"/>
      <c r="AK35" s="2"/>
      <c r="AL35" s="2"/>
      <c r="AM35" s="2"/>
      <c r="AN35" s="2"/>
      <c r="AO35" s="2"/>
    </row>
    <row r="36" spans="1:41" ht="14.25" customHeight="1">
      <c r="A36" s="4"/>
      <c r="B36" s="4"/>
      <c r="C36" s="115">
        <v>45047</v>
      </c>
      <c r="D36" s="125">
        <v>10</v>
      </c>
      <c r="E36" s="141" t="e">
        <f>'F4 - Inversión CR'!H36+'F3 - inversion CC'!H35</f>
        <v>#DIV/0!</v>
      </c>
      <c r="F36" s="226" t="e">
        <f t="shared" si="1"/>
        <v>#DIV/0!</v>
      </c>
      <c r="G36" s="182"/>
      <c r="H36" s="225" t="e">
        <f>'F3 - inversion CC'!J35</f>
        <v>#DIV/0!</v>
      </c>
      <c r="I36" s="182"/>
      <c r="J36" s="225">
        <v>0</v>
      </c>
      <c r="K36" s="182"/>
      <c r="L36" s="225">
        <v>0</v>
      </c>
      <c r="M36" s="182"/>
      <c r="N36" s="142">
        <v>0</v>
      </c>
      <c r="O36" s="225" t="e">
        <f t="shared" si="2"/>
        <v>#DIV/0!</v>
      </c>
      <c r="P36" s="182"/>
      <c r="Q36" s="49"/>
      <c r="R36" s="2"/>
      <c r="S36" s="132"/>
      <c r="T36" s="143" t="e">
        <f t="shared" si="0"/>
        <v>#DIV/0!</v>
      </c>
      <c r="U36" s="133"/>
      <c r="V36" s="2"/>
      <c r="W36" s="2"/>
      <c r="X36" s="2"/>
      <c r="Y36" s="2"/>
      <c r="Z36" s="2"/>
      <c r="AA36" s="2"/>
      <c r="AB36" s="2"/>
      <c r="AC36" s="2"/>
      <c r="AD36" s="2"/>
      <c r="AE36" s="2"/>
      <c r="AF36" s="2"/>
      <c r="AG36" s="2"/>
      <c r="AH36" s="2"/>
      <c r="AI36" s="2"/>
      <c r="AJ36" s="2"/>
      <c r="AK36" s="2"/>
      <c r="AL36" s="2"/>
      <c r="AM36" s="2"/>
      <c r="AN36" s="2"/>
      <c r="AO36" s="2"/>
    </row>
    <row r="37" spans="1:41" ht="14.25" customHeight="1">
      <c r="A37" s="4"/>
      <c r="B37" s="4"/>
      <c r="C37" s="115">
        <v>45078</v>
      </c>
      <c r="D37" s="125">
        <v>11</v>
      </c>
      <c r="E37" s="141" t="e">
        <f>'F4 - Inversión CR'!H37+'F3 - inversion CC'!H36</f>
        <v>#DIV/0!</v>
      </c>
      <c r="F37" s="226" t="e">
        <f t="shared" si="1"/>
        <v>#DIV/0!</v>
      </c>
      <c r="G37" s="182"/>
      <c r="H37" s="225" t="e">
        <f>'F3 - inversion CC'!J36</f>
        <v>#DIV/0!</v>
      </c>
      <c r="I37" s="182"/>
      <c r="J37" s="225">
        <v>0</v>
      </c>
      <c r="K37" s="182"/>
      <c r="L37" s="225">
        <v>0</v>
      </c>
      <c r="M37" s="182"/>
      <c r="N37" s="142">
        <v>0</v>
      </c>
      <c r="O37" s="225" t="e">
        <f t="shared" si="2"/>
        <v>#DIV/0!</v>
      </c>
      <c r="P37" s="182"/>
      <c r="Q37" s="49"/>
      <c r="R37" s="2"/>
      <c r="S37" s="132"/>
      <c r="T37" s="143" t="e">
        <f t="shared" si="0"/>
        <v>#DIV/0!</v>
      </c>
      <c r="U37" s="133"/>
      <c r="V37" s="2"/>
      <c r="W37" s="2"/>
      <c r="X37" s="2"/>
      <c r="Y37" s="2"/>
      <c r="Z37" s="2"/>
      <c r="AA37" s="2"/>
      <c r="AB37" s="2"/>
      <c r="AC37" s="2"/>
      <c r="AD37" s="2"/>
      <c r="AE37" s="2"/>
      <c r="AF37" s="2"/>
      <c r="AG37" s="2"/>
      <c r="AH37" s="2"/>
      <c r="AI37" s="2"/>
      <c r="AJ37" s="2"/>
      <c r="AK37" s="2"/>
      <c r="AL37" s="2"/>
      <c r="AM37" s="2"/>
      <c r="AN37" s="2"/>
      <c r="AO37" s="2"/>
    </row>
    <row r="38" spans="1:41" ht="14.25" customHeight="1">
      <c r="A38" s="4"/>
      <c r="B38" s="4"/>
      <c r="C38" s="115">
        <v>45108</v>
      </c>
      <c r="D38" s="125">
        <v>12</v>
      </c>
      <c r="E38" s="141" t="e">
        <f>'F4 - Inversión CR'!H38+'F3 - inversion CC'!H37</f>
        <v>#DIV/0!</v>
      </c>
      <c r="F38" s="226" t="e">
        <f t="shared" si="1"/>
        <v>#DIV/0!</v>
      </c>
      <c r="G38" s="182"/>
      <c r="H38" s="225" t="e">
        <f>'F3 - inversion CC'!J37</f>
        <v>#DIV/0!</v>
      </c>
      <c r="I38" s="182"/>
      <c r="J38" s="225">
        <v>0</v>
      </c>
      <c r="K38" s="182"/>
      <c r="L38" s="225">
        <v>0</v>
      </c>
      <c r="M38" s="182"/>
      <c r="N38" s="142">
        <v>0</v>
      </c>
      <c r="O38" s="225" t="e">
        <f t="shared" si="2"/>
        <v>#DIV/0!</v>
      </c>
      <c r="P38" s="182"/>
      <c r="Q38" s="49"/>
      <c r="R38" s="2"/>
      <c r="S38" s="132"/>
      <c r="T38" s="143" t="e">
        <f t="shared" si="0"/>
        <v>#DIV/0!</v>
      </c>
      <c r="U38" s="133"/>
      <c r="V38" s="2"/>
      <c r="W38" s="2"/>
      <c r="X38" s="2"/>
      <c r="Y38" s="2"/>
      <c r="Z38" s="2"/>
      <c r="AA38" s="2"/>
      <c r="AB38" s="2"/>
      <c r="AC38" s="2"/>
      <c r="AD38" s="2"/>
      <c r="AE38" s="2"/>
      <c r="AF38" s="2"/>
      <c r="AG38" s="2"/>
      <c r="AH38" s="2"/>
      <c r="AI38" s="2"/>
      <c r="AJ38" s="2"/>
      <c r="AK38" s="2"/>
      <c r="AL38" s="2"/>
      <c r="AM38" s="2"/>
      <c r="AN38" s="2"/>
      <c r="AO38" s="2"/>
    </row>
    <row r="39" spans="1:41" ht="14.25" customHeight="1">
      <c r="A39" s="4"/>
      <c r="B39" s="4"/>
      <c r="C39" s="115">
        <v>45139</v>
      </c>
      <c r="D39" s="125">
        <v>13</v>
      </c>
      <c r="E39" s="141" t="e">
        <f>'F4 - Inversión CR'!H39+'F3 - inversion CC'!H38</f>
        <v>#DIV/0!</v>
      </c>
      <c r="F39" s="226" t="e">
        <f t="shared" si="1"/>
        <v>#DIV/0!</v>
      </c>
      <c r="G39" s="182"/>
      <c r="H39" s="225" t="e">
        <f>'F3 - inversion CC'!J38</f>
        <v>#DIV/0!</v>
      </c>
      <c r="I39" s="182"/>
      <c r="J39" s="225">
        <v>0</v>
      </c>
      <c r="K39" s="182"/>
      <c r="L39" s="225">
        <v>0</v>
      </c>
      <c r="M39" s="182"/>
      <c r="N39" s="142">
        <v>0</v>
      </c>
      <c r="O39" s="225" t="e">
        <f t="shared" si="2"/>
        <v>#DIV/0!</v>
      </c>
      <c r="P39" s="182"/>
      <c r="Q39" s="49"/>
      <c r="R39" s="2"/>
      <c r="S39" s="132"/>
      <c r="T39" s="143" t="e">
        <f t="shared" si="0"/>
        <v>#DIV/0!</v>
      </c>
      <c r="U39" s="133"/>
      <c r="V39" s="2"/>
      <c r="W39" s="2"/>
      <c r="X39" s="2"/>
      <c r="Y39" s="2"/>
      <c r="Z39" s="2"/>
      <c r="AA39" s="2"/>
      <c r="AB39" s="2"/>
      <c r="AC39" s="2"/>
      <c r="AD39" s="2"/>
      <c r="AE39" s="2"/>
      <c r="AF39" s="2"/>
      <c r="AG39" s="2"/>
      <c r="AH39" s="2"/>
      <c r="AI39" s="2"/>
      <c r="AJ39" s="2"/>
      <c r="AK39" s="2"/>
      <c r="AL39" s="2"/>
      <c r="AM39" s="2"/>
      <c r="AN39" s="2"/>
      <c r="AO39" s="2"/>
    </row>
    <row r="40" spans="1:41" ht="14.25" customHeight="1">
      <c r="A40" s="4"/>
      <c r="B40" s="4"/>
      <c r="C40" s="115">
        <v>45170</v>
      </c>
      <c r="D40" s="125">
        <v>14</v>
      </c>
      <c r="E40" s="141" t="e">
        <f>'F4 - Inversión CR'!H40+'F3 - inversion CC'!H39</f>
        <v>#DIV/0!</v>
      </c>
      <c r="F40" s="226" t="e">
        <f t="shared" si="1"/>
        <v>#DIV/0!</v>
      </c>
      <c r="G40" s="182"/>
      <c r="H40" s="225" t="e">
        <f>'F3 - inversion CC'!J39</f>
        <v>#DIV/0!</v>
      </c>
      <c r="I40" s="182"/>
      <c r="J40" s="225">
        <v>0</v>
      </c>
      <c r="K40" s="182"/>
      <c r="L40" s="225">
        <v>0</v>
      </c>
      <c r="M40" s="182"/>
      <c r="N40" s="142">
        <v>0</v>
      </c>
      <c r="O40" s="225" t="e">
        <f t="shared" si="2"/>
        <v>#DIV/0!</v>
      </c>
      <c r="P40" s="182"/>
      <c r="Q40" s="49"/>
      <c r="R40" s="2"/>
      <c r="S40" s="132"/>
      <c r="T40" s="143" t="e">
        <f t="shared" si="0"/>
        <v>#DIV/0!</v>
      </c>
      <c r="U40" s="133"/>
      <c r="V40" s="2"/>
      <c r="W40" s="2"/>
      <c r="X40" s="2"/>
      <c r="Y40" s="2"/>
      <c r="Z40" s="2"/>
      <c r="AA40" s="2"/>
      <c r="AB40" s="2"/>
      <c r="AC40" s="2"/>
      <c r="AD40" s="2"/>
      <c r="AE40" s="2"/>
      <c r="AF40" s="2"/>
      <c r="AG40" s="2"/>
      <c r="AH40" s="2"/>
      <c r="AI40" s="2"/>
      <c r="AJ40" s="2"/>
      <c r="AK40" s="2"/>
      <c r="AL40" s="2"/>
      <c r="AM40" s="2"/>
      <c r="AN40" s="2"/>
      <c r="AO40" s="2"/>
    </row>
    <row r="41" spans="1:41" ht="14.25" customHeight="1">
      <c r="A41" s="4"/>
      <c r="B41" s="4"/>
      <c r="C41" s="115">
        <v>45200</v>
      </c>
      <c r="D41" s="125">
        <v>15</v>
      </c>
      <c r="E41" s="141" t="e">
        <f>'F4 - Inversión CR'!H41+'F3 - inversion CC'!H40</f>
        <v>#DIV/0!</v>
      </c>
      <c r="F41" s="226" t="e">
        <f t="shared" si="1"/>
        <v>#DIV/0!</v>
      </c>
      <c r="G41" s="182"/>
      <c r="H41" s="225" t="e">
        <f>'F3 - inversion CC'!J40</f>
        <v>#DIV/0!</v>
      </c>
      <c r="I41" s="182"/>
      <c r="J41" s="225">
        <v>0</v>
      </c>
      <c r="K41" s="182"/>
      <c r="L41" s="225">
        <v>0</v>
      </c>
      <c r="M41" s="182"/>
      <c r="N41" s="142">
        <v>0</v>
      </c>
      <c r="O41" s="225" t="e">
        <f t="shared" si="2"/>
        <v>#DIV/0!</v>
      </c>
      <c r="P41" s="182"/>
      <c r="Q41" s="49"/>
      <c r="R41" s="2"/>
      <c r="S41" s="132"/>
      <c r="T41" s="143" t="e">
        <f t="shared" si="0"/>
        <v>#DIV/0!</v>
      </c>
      <c r="U41" s="133"/>
      <c r="V41" s="2"/>
      <c r="W41" s="2"/>
      <c r="X41" s="2"/>
      <c r="Y41" s="2"/>
      <c r="Z41" s="2"/>
      <c r="AA41" s="2"/>
      <c r="AB41" s="2"/>
      <c r="AC41" s="2"/>
      <c r="AD41" s="2"/>
      <c r="AE41" s="2"/>
      <c r="AF41" s="2"/>
      <c r="AG41" s="2"/>
      <c r="AH41" s="2"/>
      <c r="AI41" s="2"/>
      <c r="AJ41" s="2"/>
      <c r="AK41" s="2"/>
      <c r="AL41" s="2"/>
      <c r="AM41" s="2"/>
      <c r="AN41" s="2"/>
      <c r="AO41" s="2"/>
    </row>
    <row r="42" spans="1:41" ht="14.25" customHeight="1">
      <c r="A42" s="4"/>
      <c r="B42" s="4"/>
      <c r="C42" s="115">
        <v>45231</v>
      </c>
      <c r="D42" s="125">
        <v>16</v>
      </c>
      <c r="E42" s="141" t="e">
        <f>'F4 - Inversión CR'!H42+'F3 - inversion CC'!H41</f>
        <v>#DIV/0!</v>
      </c>
      <c r="F42" s="226" t="e">
        <f t="shared" si="1"/>
        <v>#DIV/0!</v>
      </c>
      <c r="G42" s="182"/>
      <c r="H42" s="225" t="e">
        <f>'F3 - inversion CC'!J41</f>
        <v>#DIV/0!</v>
      </c>
      <c r="I42" s="182"/>
      <c r="J42" s="225">
        <v>0</v>
      </c>
      <c r="K42" s="182"/>
      <c r="L42" s="225">
        <v>0</v>
      </c>
      <c r="M42" s="182"/>
      <c r="N42" s="142">
        <v>0</v>
      </c>
      <c r="O42" s="225" t="e">
        <f t="shared" si="2"/>
        <v>#DIV/0!</v>
      </c>
      <c r="P42" s="182"/>
      <c r="Q42" s="49"/>
      <c r="R42" s="2"/>
      <c r="S42" s="132"/>
      <c r="T42" s="143" t="e">
        <f t="shared" si="0"/>
        <v>#DIV/0!</v>
      </c>
      <c r="U42" s="133"/>
      <c r="V42" s="2"/>
      <c r="W42" s="2"/>
      <c r="X42" s="2"/>
      <c r="Y42" s="2"/>
      <c r="Z42" s="2"/>
      <c r="AA42" s="2"/>
      <c r="AB42" s="2"/>
      <c r="AC42" s="2"/>
      <c r="AD42" s="2"/>
      <c r="AE42" s="2"/>
      <c r="AF42" s="2"/>
      <c r="AG42" s="2"/>
      <c r="AH42" s="2"/>
      <c r="AI42" s="2"/>
      <c r="AJ42" s="2"/>
      <c r="AK42" s="2"/>
      <c r="AL42" s="2"/>
      <c r="AM42" s="2"/>
      <c r="AN42" s="2"/>
      <c r="AO42" s="2"/>
    </row>
    <row r="43" spans="1:41" ht="14.25" customHeight="1">
      <c r="A43" s="4"/>
      <c r="B43" s="4"/>
      <c r="C43" s="115">
        <v>45261</v>
      </c>
      <c r="D43" s="125">
        <v>17</v>
      </c>
      <c r="E43" s="141" t="e">
        <f>'F4 - Inversión CR'!H43+'F3 - inversion CC'!H42</f>
        <v>#DIV/0!</v>
      </c>
      <c r="F43" s="226" t="e">
        <f t="shared" si="1"/>
        <v>#DIV/0!</v>
      </c>
      <c r="G43" s="182"/>
      <c r="H43" s="225" t="e">
        <f>'F3 - inversion CC'!J42</f>
        <v>#DIV/0!</v>
      </c>
      <c r="I43" s="182"/>
      <c r="J43" s="225">
        <v>0</v>
      </c>
      <c r="K43" s="182"/>
      <c r="L43" s="225">
        <v>0</v>
      </c>
      <c r="M43" s="182"/>
      <c r="N43" s="142">
        <v>0</v>
      </c>
      <c r="O43" s="225" t="e">
        <f t="shared" si="2"/>
        <v>#DIV/0!</v>
      </c>
      <c r="P43" s="182"/>
      <c r="Q43" s="49"/>
      <c r="R43" s="2"/>
      <c r="S43" s="132"/>
      <c r="T43" s="143" t="e">
        <f t="shared" si="0"/>
        <v>#DIV/0!</v>
      </c>
      <c r="U43" s="133"/>
      <c r="V43" s="2"/>
      <c r="W43" s="2"/>
      <c r="X43" s="2"/>
      <c r="Y43" s="2"/>
      <c r="Z43" s="2"/>
      <c r="AA43" s="2"/>
      <c r="AB43" s="2"/>
      <c r="AC43" s="2"/>
      <c r="AD43" s="2"/>
      <c r="AE43" s="2"/>
      <c r="AF43" s="2"/>
      <c r="AG43" s="2"/>
      <c r="AH43" s="2"/>
      <c r="AI43" s="2"/>
      <c r="AJ43" s="2"/>
      <c r="AK43" s="2"/>
      <c r="AL43" s="2"/>
      <c r="AM43" s="2"/>
      <c r="AN43" s="2"/>
      <c r="AO43" s="2"/>
    </row>
    <row r="44" spans="1:41" ht="14.25" customHeight="1">
      <c r="A44" s="4"/>
      <c r="B44" s="4"/>
      <c r="C44" s="115">
        <v>45292</v>
      </c>
      <c r="D44" s="125">
        <v>18</v>
      </c>
      <c r="E44" s="141" t="e">
        <f>'F4 - Inversión CR'!H44+'F3 - inversion CC'!H43</f>
        <v>#DIV/0!</v>
      </c>
      <c r="F44" s="226" t="e">
        <f t="shared" si="1"/>
        <v>#DIV/0!</v>
      </c>
      <c r="G44" s="182"/>
      <c r="H44" s="225" t="e">
        <f>'F3 - inversion CC'!J43</f>
        <v>#DIV/0!</v>
      </c>
      <c r="I44" s="182"/>
      <c r="J44" s="225">
        <v>0</v>
      </c>
      <c r="K44" s="182"/>
      <c r="L44" s="225">
        <v>0</v>
      </c>
      <c r="M44" s="182"/>
      <c r="N44" s="142">
        <v>0</v>
      </c>
      <c r="O44" s="225" t="e">
        <f t="shared" si="2"/>
        <v>#DIV/0!</v>
      </c>
      <c r="P44" s="182"/>
      <c r="Q44" s="49"/>
      <c r="R44" s="2"/>
      <c r="S44" s="132"/>
      <c r="T44" s="143" t="e">
        <f t="shared" si="0"/>
        <v>#DIV/0!</v>
      </c>
      <c r="U44" s="133"/>
      <c r="V44" s="2"/>
      <c r="W44" s="2"/>
      <c r="X44" s="2"/>
      <c r="Y44" s="2"/>
      <c r="Z44" s="2"/>
      <c r="AA44" s="2"/>
      <c r="AB44" s="2"/>
      <c r="AC44" s="2"/>
      <c r="AD44" s="2"/>
      <c r="AE44" s="2"/>
      <c r="AF44" s="2"/>
      <c r="AG44" s="2"/>
      <c r="AH44" s="2"/>
      <c r="AI44" s="2"/>
      <c r="AJ44" s="2"/>
      <c r="AK44" s="2"/>
      <c r="AL44" s="2"/>
      <c r="AM44" s="2"/>
      <c r="AN44" s="2"/>
      <c r="AO44" s="2"/>
    </row>
    <row r="45" spans="1:41" ht="14.25" customHeight="1">
      <c r="A45" s="4"/>
      <c r="B45" s="4"/>
      <c r="C45" s="115">
        <v>45323</v>
      </c>
      <c r="D45" s="125">
        <v>19</v>
      </c>
      <c r="E45" s="141" t="e">
        <f>'F4 - Inversión CR'!H45+'F3 - inversion CC'!H44</f>
        <v>#DIV/0!</v>
      </c>
      <c r="F45" s="226" t="e">
        <f t="shared" si="1"/>
        <v>#DIV/0!</v>
      </c>
      <c r="G45" s="182"/>
      <c r="H45" s="225" t="e">
        <f>'F3 - inversion CC'!J44</f>
        <v>#DIV/0!</v>
      </c>
      <c r="I45" s="182"/>
      <c r="J45" s="225">
        <v>0</v>
      </c>
      <c r="K45" s="182"/>
      <c r="L45" s="225">
        <v>0</v>
      </c>
      <c r="M45" s="182"/>
      <c r="N45" s="142">
        <v>0</v>
      </c>
      <c r="O45" s="225" t="e">
        <f t="shared" si="2"/>
        <v>#DIV/0!</v>
      </c>
      <c r="P45" s="182"/>
      <c r="Q45" s="49"/>
      <c r="R45" s="2"/>
      <c r="S45" s="132"/>
      <c r="T45" s="143" t="e">
        <f t="shared" si="0"/>
        <v>#DIV/0!</v>
      </c>
      <c r="U45" s="133"/>
      <c r="V45" s="2"/>
      <c r="W45" s="2"/>
      <c r="X45" s="2"/>
      <c r="Y45" s="2"/>
      <c r="Z45" s="2"/>
      <c r="AA45" s="2"/>
      <c r="AB45" s="2"/>
      <c r="AC45" s="2"/>
      <c r="AD45" s="2"/>
      <c r="AE45" s="2"/>
      <c r="AF45" s="2"/>
      <c r="AG45" s="2"/>
      <c r="AH45" s="2"/>
      <c r="AI45" s="2"/>
      <c r="AJ45" s="2"/>
      <c r="AK45" s="2"/>
      <c r="AL45" s="2"/>
      <c r="AM45" s="2"/>
      <c r="AN45" s="2"/>
      <c r="AO45" s="2"/>
    </row>
    <row r="46" spans="1:41" ht="14.25" customHeight="1">
      <c r="A46" s="4"/>
      <c r="B46" s="4"/>
      <c r="C46" s="115">
        <v>45352</v>
      </c>
      <c r="D46" s="125">
        <v>20</v>
      </c>
      <c r="E46" s="141" t="e">
        <f>'F4 - Inversión CR'!H46+'F3 - inversion CC'!H45</f>
        <v>#DIV/0!</v>
      </c>
      <c r="F46" s="226" t="e">
        <f t="shared" si="1"/>
        <v>#DIV/0!</v>
      </c>
      <c r="G46" s="182"/>
      <c r="H46" s="225" t="e">
        <f>'F3 - inversion CC'!J45</f>
        <v>#DIV/0!</v>
      </c>
      <c r="I46" s="182"/>
      <c r="J46" s="225">
        <v>0</v>
      </c>
      <c r="K46" s="182"/>
      <c r="L46" s="225">
        <v>0</v>
      </c>
      <c r="M46" s="182"/>
      <c r="N46" s="142">
        <v>0</v>
      </c>
      <c r="O46" s="225" t="e">
        <f t="shared" si="2"/>
        <v>#DIV/0!</v>
      </c>
      <c r="P46" s="182"/>
      <c r="Q46" s="49"/>
      <c r="R46" s="2"/>
      <c r="S46" s="132"/>
      <c r="T46" s="143" t="e">
        <f t="shared" si="0"/>
        <v>#DIV/0!</v>
      </c>
      <c r="U46" s="133"/>
      <c r="V46" s="2"/>
      <c r="W46" s="2"/>
      <c r="X46" s="2"/>
      <c r="Y46" s="2"/>
      <c r="Z46" s="2"/>
      <c r="AA46" s="2"/>
      <c r="AB46" s="2"/>
      <c r="AC46" s="2"/>
      <c r="AD46" s="2"/>
      <c r="AE46" s="2"/>
      <c r="AF46" s="2"/>
      <c r="AG46" s="2"/>
      <c r="AH46" s="2"/>
      <c r="AI46" s="2"/>
      <c r="AJ46" s="2"/>
      <c r="AK46" s="2"/>
      <c r="AL46" s="2"/>
      <c r="AM46" s="2"/>
      <c r="AN46" s="2"/>
      <c r="AO46" s="2"/>
    </row>
    <row r="47" spans="1:41" ht="14.25" customHeight="1">
      <c r="A47" s="4"/>
      <c r="B47" s="4"/>
      <c r="C47" s="115">
        <v>45383</v>
      </c>
      <c r="D47" s="125">
        <v>21</v>
      </c>
      <c r="E47" s="141" t="e">
        <f>'F4 - Inversión CR'!H47+'F3 - inversion CC'!H46</f>
        <v>#DIV/0!</v>
      </c>
      <c r="F47" s="226" t="e">
        <f t="shared" si="1"/>
        <v>#DIV/0!</v>
      </c>
      <c r="G47" s="182"/>
      <c r="H47" s="225" t="e">
        <f>'F3 - inversion CC'!J46</f>
        <v>#DIV/0!</v>
      </c>
      <c r="I47" s="182"/>
      <c r="J47" s="225">
        <v>0</v>
      </c>
      <c r="K47" s="182"/>
      <c r="L47" s="225">
        <v>0</v>
      </c>
      <c r="M47" s="182"/>
      <c r="N47" s="142">
        <v>0</v>
      </c>
      <c r="O47" s="225" t="e">
        <f t="shared" si="2"/>
        <v>#DIV/0!</v>
      </c>
      <c r="P47" s="182"/>
      <c r="Q47" s="49"/>
      <c r="R47" s="2"/>
      <c r="S47" s="132"/>
      <c r="T47" s="143" t="e">
        <f t="shared" si="0"/>
        <v>#DIV/0!</v>
      </c>
      <c r="U47" s="133"/>
      <c r="V47" s="2"/>
      <c r="W47" s="2"/>
      <c r="X47" s="2"/>
      <c r="Y47" s="2"/>
      <c r="Z47" s="2"/>
      <c r="AA47" s="2"/>
      <c r="AB47" s="2"/>
      <c r="AC47" s="2"/>
      <c r="AD47" s="2"/>
      <c r="AE47" s="2"/>
      <c r="AF47" s="2"/>
      <c r="AG47" s="2"/>
      <c r="AH47" s="2"/>
      <c r="AI47" s="2"/>
      <c r="AJ47" s="2"/>
      <c r="AK47" s="2"/>
      <c r="AL47" s="2"/>
      <c r="AM47" s="2"/>
      <c r="AN47" s="2"/>
      <c r="AO47" s="2"/>
    </row>
    <row r="48" spans="1:41" ht="14.25" customHeight="1">
      <c r="A48" s="4"/>
      <c r="B48" s="4"/>
      <c r="C48" s="115">
        <v>45413</v>
      </c>
      <c r="D48" s="125">
        <v>22</v>
      </c>
      <c r="E48" s="141" t="e">
        <f>'F4 - Inversión CR'!H48+'F3 - inversion CC'!H47</f>
        <v>#DIV/0!</v>
      </c>
      <c r="F48" s="226" t="e">
        <f t="shared" si="1"/>
        <v>#DIV/0!</v>
      </c>
      <c r="G48" s="182"/>
      <c r="H48" s="225" t="e">
        <f>'F3 - inversion CC'!J47</f>
        <v>#DIV/0!</v>
      </c>
      <c r="I48" s="182"/>
      <c r="J48" s="225">
        <v>0</v>
      </c>
      <c r="K48" s="182"/>
      <c r="L48" s="225">
        <v>0</v>
      </c>
      <c r="M48" s="182"/>
      <c r="N48" s="142">
        <v>0</v>
      </c>
      <c r="O48" s="225" t="e">
        <f t="shared" si="2"/>
        <v>#DIV/0!</v>
      </c>
      <c r="P48" s="182"/>
      <c r="Q48" s="49"/>
      <c r="R48" s="2"/>
      <c r="S48" s="132"/>
      <c r="T48" s="143" t="e">
        <f t="shared" si="0"/>
        <v>#DIV/0!</v>
      </c>
      <c r="U48" s="133"/>
      <c r="V48" s="2"/>
      <c r="W48" s="2"/>
      <c r="X48" s="2"/>
      <c r="Y48" s="2"/>
      <c r="Z48" s="2"/>
      <c r="AA48" s="2"/>
      <c r="AB48" s="2"/>
      <c r="AC48" s="2"/>
      <c r="AD48" s="2"/>
      <c r="AE48" s="2"/>
      <c r="AF48" s="2"/>
      <c r="AG48" s="2"/>
      <c r="AH48" s="2"/>
      <c r="AI48" s="2"/>
      <c r="AJ48" s="2"/>
      <c r="AK48" s="2"/>
      <c r="AL48" s="2"/>
      <c r="AM48" s="2"/>
      <c r="AN48" s="2"/>
      <c r="AO48" s="2"/>
    </row>
    <row r="49" spans="1:41" ht="14.25" customHeight="1">
      <c r="A49" s="4"/>
      <c r="B49" s="4"/>
      <c r="C49" s="115">
        <v>45444</v>
      </c>
      <c r="D49" s="125">
        <v>23</v>
      </c>
      <c r="E49" s="141" t="e">
        <f>'F4 - Inversión CR'!H49+'F3 - inversion CC'!H48</f>
        <v>#DIV/0!</v>
      </c>
      <c r="F49" s="226" t="e">
        <f t="shared" si="1"/>
        <v>#DIV/0!</v>
      </c>
      <c r="G49" s="182"/>
      <c r="H49" s="225" t="e">
        <f>'F3 - inversion CC'!J48</f>
        <v>#DIV/0!</v>
      </c>
      <c r="I49" s="182"/>
      <c r="J49" s="225">
        <v>0</v>
      </c>
      <c r="K49" s="182"/>
      <c r="L49" s="225">
        <v>0</v>
      </c>
      <c r="M49" s="182"/>
      <c r="N49" s="142">
        <v>0</v>
      </c>
      <c r="O49" s="225" t="e">
        <f t="shared" si="2"/>
        <v>#DIV/0!</v>
      </c>
      <c r="P49" s="182"/>
      <c r="Q49" s="49"/>
      <c r="R49" s="2"/>
      <c r="S49" s="2"/>
      <c r="T49" s="143" t="e">
        <f t="shared" si="0"/>
        <v>#DIV/0!</v>
      </c>
      <c r="U49" s="133"/>
      <c r="V49" s="2"/>
      <c r="W49" s="2"/>
      <c r="X49" s="2"/>
      <c r="Y49" s="2"/>
      <c r="Z49" s="2"/>
      <c r="AA49" s="2"/>
      <c r="AB49" s="2"/>
      <c r="AC49" s="2"/>
      <c r="AD49" s="2"/>
      <c r="AE49" s="2"/>
      <c r="AF49" s="2"/>
      <c r="AG49" s="2"/>
      <c r="AH49" s="2"/>
      <c r="AI49" s="2"/>
      <c r="AJ49" s="2"/>
      <c r="AK49" s="2"/>
      <c r="AL49" s="2"/>
      <c r="AM49" s="2"/>
      <c r="AN49" s="2"/>
      <c r="AO49" s="2"/>
    </row>
    <row r="50" spans="1:41" ht="14.25" customHeight="1">
      <c r="A50" s="4"/>
      <c r="B50" s="4"/>
      <c r="C50" s="115">
        <v>45474</v>
      </c>
      <c r="D50" s="125">
        <v>24</v>
      </c>
      <c r="E50" s="141" t="e">
        <f>'F4 - Inversión CR'!H50+'F3 - inversion CC'!H49</f>
        <v>#DIV/0!</v>
      </c>
      <c r="F50" s="226" t="e">
        <f t="shared" si="1"/>
        <v>#DIV/0!</v>
      </c>
      <c r="G50" s="182"/>
      <c r="H50" s="225" t="e">
        <f>'F3 - inversion CC'!J49</f>
        <v>#DIV/0!</v>
      </c>
      <c r="I50" s="182"/>
      <c r="J50" s="225">
        <v>0</v>
      </c>
      <c r="K50" s="182"/>
      <c r="L50" s="225">
        <v>0</v>
      </c>
      <c r="M50" s="182"/>
      <c r="N50" s="142">
        <v>0</v>
      </c>
      <c r="O50" s="225" t="e">
        <f t="shared" si="2"/>
        <v>#DIV/0!</v>
      </c>
      <c r="P50" s="182"/>
      <c r="Q50" s="49"/>
      <c r="R50" s="2"/>
      <c r="S50" s="2"/>
      <c r="T50" s="143" t="e">
        <f t="shared" si="0"/>
        <v>#DIV/0!</v>
      </c>
      <c r="U50" s="133"/>
      <c r="V50" s="2"/>
      <c r="W50" s="2"/>
      <c r="X50" s="2"/>
      <c r="Y50" s="2"/>
      <c r="Z50" s="2"/>
      <c r="AA50" s="2"/>
      <c r="AB50" s="2"/>
      <c r="AC50" s="2"/>
      <c r="AD50" s="2"/>
      <c r="AE50" s="2"/>
      <c r="AF50" s="2"/>
      <c r="AG50" s="2"/>
      <c r="AH50" s="2"/>
      <c r="AI50" s="2"/>
      <c r="AJ50" s="2"/>
      <c r="AK50" s="2"/>
      <c r="AL50" s="2"/>
      <c r="AM50" s="2"/>
      <c r="AN50" s="2"/>
      <c r="AO50" s="2"/>
    </row>
    <row r="51" spans="1:41" ht="14.25" customHeight="1">
      <c r="A51" s="4"/>
      <c r="B51" s="4"/>
      <c r="C51" s="115">
        <v>45505</v>
      </c>
      <c r="D51" s="125">
        <v>25</v>
      </c>
      <c r="E51" s="144"/>
      <c r="F51" s="226" t="e">
        <f t="shared" ref="F51:F482" si="3">O50</f>
        <v>#DIV/0!</v>
      </c>
      <c r="G51" s="182"/>
      <c r="H51" s="225" t="e">
        <f t="shared" ref="H51:H482" si="4">F51*$K$23</f>
        <v>#DIV/0!</v>
      </c>
      <c r="I51" s="182"/>
      <c r="J51" s="225" t="e">
        <f t="shared" ref="J51:J482" si="5">N51-H51-L51</f>
        <v>#DIV/0!</v>
      </c>
      <c r="K51" s="182"/>
      <c r="L51" s="225">
        <f>'F5 - Operación '!Q23</f>
        <v>0</v>
      </c>
      <c r="M51" s="182"/>
      <c r="N51" s="145">
        <f>K24</f>
        <v>0</v>
      </c>
      <c r="O51" s="225" t="e">
        <f t="shared" ref="O51:O482" si="6">F51-J51</f>
        <v>#DIV/0!</v>
      </c>
      <c r="P51" s="182"/>
      <c r="Q51" s="49"/>
      <c r="R51" s="2"/>
      <c r="S51" s="132" t="e">
        <f t="shared" ref="S51:S386" si="7">IF(H51&gt;0,H51,0)</f>
        <v>#DIV/0!</v>
      </c>
      <c r="T51" s="143" t="e">
        <f t="shared" si="0"/>
        <v>#DIV/0!</v>
      </c>
      <c r="U51" s="143" t="e">
        <f t="shared" ref="U51:U386" si="8">IF(O51&gt;-N51,L51,0)</f>
        <v>#DIV/0!</v>
      </c>
      <c r="V51" s="2"/>
      <c r="W51" s="2"/>
      <c r="X51" s="2"/>
      <c r="Y51" s="2"/>
      <c r="Z51" s="2"/>
      <c r="AA51" s="2"/>
      <c r="AB51" s="2"/>
      <c r="AC51" s="2"/>
      <c r="AD51" s="2"/>
      <c r="AE51" s="2"/>
      <c r="AF51" s="2"/>
      <c r="AG51" s="2"/>
      <c r="AH51" s="2"/>
      <c r="AI51" s="2"/>
      <c r="AJ51" s="2"/>
      <c r="AK51" s="2"/>
      <c r="AL51" s="2"/>
      <c r="AM51" s="2"/>
      <c r="AN51" s="2"/>
      <c r="AO51" s="2"/>
    </row>
    <row r="52" spans="1:41" ht="14.25" customHeight="1">
      <c r="A52" s="4"/>
      <c r="B52" s="4"/>
      <c r="C52" s="115">
        <v>45536</v>
      </c>
      <c r="D52" s="125">
        <v>26</v>
      </c>
      <c r="E52" s="144"/>
      <c r="F52" s="226" t="e">
        <f t="shared" si="3"/>
        <v>#DIV/0!</v>
      </c>
      <c r="G52" s="182"/>
      <c r="H52" s="225" t="e">
        <f t="shared" si="4"/>
        <v>#DIV/0!</v>
      </c>
      <c r="I52" s="182"/>
      <c r="J52" s="225" t="e">
        <f t="shared" si="5"/>
        <v>#DIV/0!</v>
      </c>
      <c r="K52" s="182"/>
      <c r="L52" s="225">
        <f>'F5 - Operación '!Q24</f>
        <v>0</v>
      </c>
      <c r="M52" s="182"/>
      <c r="N52" s="145">
        <f t="shared" ref="N52:N482" si="9">N51</f>
        <v>0</v>
      </c>
      <c r="O52" s="225" t="e">
        <f t="shared" si="6"/>
        <v>#DIV/0!</v>
      </c>
      <c r="P52" s="182"/>
      <c r="Q52" s="49"/>
      <c r="R52" s="2"/>
      <c r="S52" s="132" t="e">
        <f t="shared" si="7"/>
        <v>#DIV/0!</v>
      </c>
      <c r="T52" s="143" t="e">
        <f t="shared" si="0"/>
        <v>#DIV/0!</v>
      </c>
      <c r="U52" s="143" t="e">
        <f t="shared" si="8"/>
        <v>#DIV/0!</v>
      </c>
      <c r="V52" s="2"/>
      <c r="W52" s="2"/>
      <c r="X52" s="2"/>
      <c r="Y52" s="2"/>
      <c r="Z52" s="2"/>
      <c r="AA52" s="2"/>
      <c r="AB52" s="2"/>
      <c r="AC52" s="2"/>
      <c r="AD52" s="2"/>
      <c r="AE52" s="2"/>
      <c r="AF52" s="2"/>
      <c r="AG52" s="2"/>
      <c r="AH52" s="2"/>
      <c r="AI52" s="2"/>
      <c r="AJ52" s="2"/>
      <c r="AK52" s="2"/>
      <c r="AL52" s="2"/>
      <c r="AM52" s="2"/>
      <c r="AN52" s="2"/>
      <c r="AO52" s="2"/>
    </row>
    <row r="53" spans="1:41" ht="14.25" customHeight="1">
      <c r="A53" s="4"/>
      <c r="B53" s="4"/>
      <c r="C53" s="115">
        <v>45566</v>
      </c>
      <c r="D53" s="125">
        <v>27</v>
      </c>
      <c r="E53" s="144"/>
      <c r="F53" s="226" t="e">
        <f t="shared" si="3"/>
        <v>#DIV/0!</v>
      </c>
      <c r="G53" s="182"/>
      <c r="H53" s="225" t="e">
        <f t="shared" si="4"/>
        <v>#DIV/0!</v>
      </c>
      <c r="I53" s="182"/>
      <c r="J53" s="225" t="e">
        <f t="shared" si="5"/>
        <v>#DIV/0!</v>
      </c>
      <c r="K53" s="182"/>
      <c r="L53" s="225">
        <f>'F5 - Operación '!Q25</f>
        <v>0</v>
      </c>
      <c r="M53" s="182"/>
      <c r="N53" s="145">
        <f t="shared" si="9"/>
        <v>0</v>
      </c>
      <c r="O53" s="225" t="e">
        <f t="shared" si="6"/>
        <v>#DIV/0!</v>
      </c>
      <c r="P53" s="182"/>
      <c r="Q53" s="49"/>
      <c r="R53" s="2"/>
      <c r="S53" s="132" t="e">
        <f t="shared" si="7"/>
        <v>#DIV/0!</v>
      </c>
      <c r="T53" s="143" t="e">
        <f t="shared" si="0"/>
        <v>#DIV/0!</v>
      </c>
      <c r="U53" s="143" t="e">
        <f t="shared" si="8"/>
        <v>#DIV/0!</v>
      </c>
      <c r="V53" s="2"/>
      <c r="W53" s="2"/>
      <c r="X53" s="2"/>
      <c r="Y53" s="2"/>
      <c r="Z53" s="2"/>
      <c r="AA53" s="2"/>
      <c r="AB53" s="2"/>
      <c r="AC53" s="2"/>
      <c r="AD53" s="2"/>
      <c r="AE53" s="2"/>
      <c r="AF53" s="2"/>
      <c r="AG53" s="2"/>
      <c r="AH53" s="2"/>
      <c r="AI53" s="2"/>
      <c r="AJ53" s="2"/>
      <c r="AK53" s="2"/>
      <c r="AL53" s="2"/>
      <c r="AM53" s="2"/>
      <c r="AN53" s="2"/>
      <c r="AO53" s="2"/>
    </row>
    <row r="54" spans="1:41" ht="14.25" customHeight="1">
      <c r="A54" s="4"/>
      <c r="B54" s="4"/>
      <c r="C54" s="115">
        <v>45597</v>
      </c>
      <c r="D54" s="125">
        <v>28</v>
      </c>
      <c r="E54" s="144"/>
      <c r="F54" s="226" t="e">
        <f t="shared" si="3"/>
        <v>#DIV/0!</v>
      </c>
      <c r="G54" s="182"/>
      <c r="H54" s="225" t="e">
        <f t="shared" si="4"/>
        <v>#DIV/0!</v>
      </c>
      <c r="I54" s="182"/>
      <c r="J54" s="225" t="e">
        <f t="shared" si="5"/>
        <v>#DIV/0!</v>
      </c>
      <c r="K54" s="182"/>
      <c r="L54" s="225">
        <f>'F5 - Operación '!Q26</f>
        <v>0</v>
      </c>
      <c r="M54" s="182"/>
      <c r="N54" s="145">
        <f t="shared" si="9"/>
        <v>0</v>
      </c>
      <c r="O54" s="225" t="e">
        <f t="shared" si="6"/>
        <v>#DIV/0!</v>
      </c>
      <c r="P54" s="182"/>
      <c r="Q54" s="49"/>
      <c r="R54" s="2"/>
      <c r="S54" s="132" t="e">
        <f t="shared" si="7"/>
        <v>#DIV/0!</v>
      </c>
      <c r="T54" s="143" t="e">
        <f t="shared" si="0"/>
        <v>#DIV/0!</v>
      </c>
      <c r="U54" s="143" t="e">
        <f t="shared" si="8"/>
        <v>#DIV/0!</v>
      </c>
      <c r="V54" s="2"/>
      <c r="W54" s="2"/>
      <c r="X54" s="2"/>
      <c r="Y54" s="2"/>
      <c r="Z54" s="2"/>
      <c r="AA54" s="2"/>
      <c r="AB54" s="2"/>
      <c r="AC54" s="2"/>
      <c r="AD54" s="2"/>
      <c r="AE54" s="2"/>
      <c r="AF54" s="2"/>
      <c r="AG54" s="2"/>
      <c r="AH54" s="2"/>
      <c r="AI54" s="2"/>
      <c r="AJ54" s="2"/>
      <c r="AK54" s="2"/>
      <c r="AL54" s="2"/>
      <c r="AM54" s="2"/>
      <c r="AN54" s="2"/>
      <c r="AO54" s="2"/>
    </row>
    <row r="55" spans="1:41" ht="14.25" customHeight="1">
      <c r="A55" s="4"/>
      <c r="B55" s="4"/>
      <c r="C55" s="115">
        <v>45627</v>
      </c>
      <c r="D55" s="125">
        <v>29</v>
      </c>
      <c r="E55" s="144"/>
      <c r="F55" s="226" t="e">
        <f t="shared" si="3"/>
        <v>#DIV/0!</v>
      </c>
      <c r="G55" s="182"/>
      <c r="H55" s="225" t="e">
        <f t="shared" si="4"/>
        <v>#DIV/0!</v>
      </c>
      <c r="I55" s="182"/>
      <c r="J55" s="225" t="e">
        <f t="shared" si="5"/>
        <v>#DIV/0!</v>
      </c>
      <c r="K55" s="182"/>
      <c r="L55" s="225">
        <f>'F5 - Operación '!Q27</f>
        <v>0</v>
      </c>
      <c r="M55" s="182"/>
      <c r="N55" s="145">
        <f t="shared" si="9"/>
        <v>0</v>
      </c>
      <c r="O55" s="225" t="e">
        <f t="shared" si="6"/>
        <v>#DIV/0!</v>
      </c>
      <c r="P55" s="182"/>
      <c r="Q55" s="49"/>
      <c r="R55" s="2"/>
      <c r="S55" s="132" t="e">
        <f t="shared" si="7"/>
        <v>#DIV/0!</v>
      </c>
      <c r="T55" s="143" t="e">
        <f t="shared" si="0"/>
        <v>#DIV/0!</v>
      </c>
      <c r="U55" s="143" t="e">
        <f t="shared" si="8"/>
        <v>#DIV/0!</v>
      </c>
      <c r="V55" s="2"/>
      <c r="W55" s="2"/>
      <c r="X55" s="2"/>
      <c r="Y55" s="2"/>
      <c r="Z55" s="2"/>
      <c r="AA55" s="2"/>
      <c r="AB55" s="2"/>
      <c r="AC55" s="2"/>
      <c r="AD55" s="2"/>
      <c r="AE55" s="2"/>
      <c r="AF55" s="2"/>
      <c r="AG55" s="2"/>
      <c r="AH55" s="2"/>
      <c r="AI55" s="2"/>
      <c r="AJ55" s="2"/>
      <c r="AK55" s="2"/>
      <c r="AL55" s="2"/>
      <c r="AM55" s="2"/>
      <c r="AN55" s="2"/>
      <c r="AO55" s="2"/>
    </row>
    <row r="56" spans="1:41" ht="14.25" customHeight="1">
      <c r="A56" s="4"/>
      <c r="B56" s="4"/>
      <c r="C56" s="115">
        <v>45658</v>
      </c>
      <c r="D56" s="125">
        <v>30</v>
      </c>
      <c r="E56" s="144"/>
      <c r="F56" s="226" t="e">
        <f t="shared" si="3"/>
        <v>#DIV/0!</v>
      </c>
      <c r="G56" s="182"/>
      <c r="H56" s="225" t="e">
        <f t="shared" si="4"/>
        <v>#DIV/0!</v>
      </c>
      <c r="I56" s="182"/>
      <c r="J56" s="225" t="e">
        <f t="shared" si="5"/>
        <v>#DIV/0!</v>
      </c>
      <c r="K56" s="182"/>
      <c r="L56" s="225">
        <f>'F5 - Operación '!Q28</f>
        <v>0</v>
      </c>
      <c r="M56" s="182"/>
      <c r="N56" s="145">
        <f t="shared" si="9"/>
        <v>0</v>
      </c>
      <c r="O56" s="225" t="e">
        <f t="shared" si="6"/>
        <v>#DIV/0!</v>
      </c>
      <c r="P56" s="182"/>
      <c r="Q56" s="49"/>
      <c r="R56" s="2"/>
      <c r="S56" s="132" t="e">
        <f t="shared" si="7"/>
        <v>#DIV/0!</v>
      </c>
      <c r="T56" s="143" t="e">
        <f t="shared" si="0"/>
        <v>#DIV/0!</v>
      </c>
      <c r="U56" s="143" t="e">
        <f t="shared" si="8"/>
        <v>#DIV/0!</v>
      </c>
      <c r="V56" s="2"/>
      <c r="W56" s="2"/>
      <c r="X56" s="2"/>
      <c r="Y56" s="2"/>
      <c r="Z56" s="2"/>
      <c r="AA56" s="2"/>
      <c r="AB56" s="2"/>
      <c r="AC56" s="2"/>
      <c r="AD56" s="2"/>
      <c r="AE56" s="2"/>
      <c r="AF56" s="2"/>
      <c r="AG56" s="2"/>
      <c r="AH56" s="2"/>
      <c r="AI56" s="2"/>
      <c r="AJ56" s="2"/>
      <c r="AK56" s="2"/>
      <c r="AL56" s="2"/>
      <c r="AM56" s="2"/>
      <c r="AN56" s="2"/>
      <c r="AO56" s="2"/>
    </row>
    <row r="57" spans="1:41" ht="14.25" customHeight="1">
      <c r="A57" s="4"/>
      <c r="B57" s="4"/>
      <c r="C57" s="115">
        <v>45689</v>
      </c>
      <c r="D57" s="125">
        <v>31</v>
      </c>
      <c r="E57" s="144"/>
      <c r="F57" s="226" t="e">
        <f t="shared" si="3"/>
        <v>#DIV/0!</v>
      </c>
      <c r="G57" s="182"/>
      <c r="H57" s="225" t="e">
        <f t="shared" si="4"/>
        <v>#DIV/0!</v>
      </c>
      <c r="I57" s="182"/>
      <c r="J57" s="225" t="e">
        <f t="shared" si="5"/>
        <v>#DIV/0!</v>
      </c>
      <c r="K57" s="182"/>
      <c r="L57" s="225">
        <f>'F5 - Operación '!Q29</f>
        <v>0</v>
      </c>
      <c r="M57" s="182"/>
      <c r="N57" s="145">
        <f t="shared" si="9"/>
        <v>0</v>
      </c>
      <c r="O57" s="225" t="e">
        <f t="shared" si="6"/>
        <v>#DIV/0!</v>
      </c>
      <c r="P57" s="182"/>
      <c r="Q57" s="49"/>
      <c r="R57" s="2"/>
      <c r="S57" s="132" t="e">
        <f t="shared" si="7"/>
        <v>#DIV/0!</v>
      </c>
      <c r="T57" s="143" t="e">
        <f t="shared" si="0"/>
        <v>#DIV/0!</v>
      </c>
      <c r="U57" s="143" t="e">
        <f t="shared" si="8"/>
        <v>#DIV/0!</v>
      </c>
      <c r="V57" s="2"/>
      <c r="W57" s="2"/>
      <c r="X57" s="2"/>
      <c r="Y57" s="2"/>
      <c r="Z57" s="2"/>
      <c r="AA57" s="2"/>
      <c r="AB57" s="2"/>
      <c r="AC57" s="2"/>
      <c r="AD57" s="2"/>
      <c r="AE57" s="2"/>
      <c r="AF57" s="2"/>
      <c r="AG57" s="2"/>
      <c r="AH57" s="2"/>
      <c r="AI57" s="2"/>
      <c r="AJ57" s="2"/>
      <c r="AK57" s="2"/>
      <c r="AL57" s="2"/>
      <c r="AM57" s="2"/>
      <c r="AN57" s="2"/>
      <c r="AO57" s="2"/>
    </row>
    <row r="58" spans="1:41" ht="14.25" customHeight="1">
      <c r="A58" s="4"/>
      <c r="B58" s="4"/>
      <c r="C58" s="115">
        <v>45717</v>
      </c>
      <c r="D58" s="125">
        <v>32</v>
      </c>
      <c r="E58" s="144"/>
      <c r="F58" s="226" t="e">
        <f t="shared" si="3"/>
        <v>#DIV/0!</v>
      </c>
      <c r="G58" s="182"/>
      <c r="H58" s="225" t="e">
        <f t="shared" si="4"/>
        <v>#DIV/0!</v>
      </c>
      <c r="I58" s="182"/>
      <c r="J58" s="225" t="e">
        <f t="shared" si="5"/>
        <v>#DIV/0!</v>
      </c>
      <c r="K58" s="182"/>
      <c r="L58" s="225">
        <f>'F5 - Operación '!Q30</f>
        <v>0</v>
      </c>
      <c r="M58" s="182"/>
      <c r="N58" s="145">
        <f t="shared" si="9"/>
        <v>0</v>
      </c>
      <c r="O58" s="225" t="e">
        <f t="shared" si="6"/>
        <v>#DIV/0!</v>
      </c>
      <c r="P58" s="182"/>
      <c r="Q58" s="49"/>
      <c r="R58" s="2"/>
      <c r="S58" s="132" t="e">
        <f t="shared" si="7"/>
        <v>#DIV/0!</v>
      </c>
      <c r="T58" s="143" t="e">
        <f t="shared" si="0"/>
        <v>#DIV/0!</v>
      </c>
      <c r="U58" s="143" t="e">
        <f t="shared" si="8"/>
        <v>#DIV/0!</v>
      </c>
      <c r="V58" s="2"/>
      <c r="W58" s="2"/>
      <c r="X58" s="2"/>
      <c r="Y58" s="2"/>
      <c r="Z58" s="2"/>
      <c r="AA58" s="2"/>
      <c r="AB58" s="2"/>
      <c r="AC58" s="2"/>
      <c r="AD58" s="2"/>
      <c r="AE58" s="2"/>
      <c r="AF58" s="2"/>
      <c r="AG58" s="2"/>
      <c r="AH58" s="2"/>
      <c r="AI58" s="2"/>
      <c r="AJ58" s="2"/>
      <c r="AK58" s="2"/>
      <c r="AL58" s="2"/>
      <c r="AM58" s="2"/>
      <c r="AN58" s="2"/>
      <c r="AO58" s="2"/>
    </row>
    <row r="59" spans="1:41" ht="14.25" customHeight="1">
      <c r="A59" s="4"/>
      <c r="B59" s="4"/>
      <c r="C59" s="115">
        <v>45748</v>
      </c>
      <c r="D59" s="125">
        <v>33</v>
      </c>
      <c r="E59" s="144"/>
      <c r="F59" s="226" t="e">
        <f t="shared" si="3"/>
        <v>#DIV/0!</v>
      </c>
      <c r="G59" s="182"/>
      <c r="H59" s="225" t="e">
        <f t="shared" si="4"/>
        <v>#DIV/0!</v>
      </c>
      <c r="I59" s="182"/>
      <c r="J59" s="225" t="e">
        <f t="shared" si="5"/>
        <v>#DIV/0!</v>
      </c>
      <c r="K59" s="182"/>
      <c r="L59" s="225">
        <f>'F5 - Operación '!Q31</f>
        <v>0</v>
      </c>
      <c r="M59" s="182"/>
      <c r="N59" s="145">
        <f t="shared" si="9"/>
        <v>0</v>
      </c>
      <c r="O59" s="225" t="e">
        <f t="shared" si="6"/>
        <v>#DIV/0!</v>
      </c>
      <c r="P59" s="182"/>
      <c r="Q59" s="49"/>
      <c r="R59" s="2"/>
      <c r="S59" s="132" t="e">
        <f t="shared" si="7"/>
        <v>#DIV/0!</v>
      </c>
      <c r="T59" s="143" t="e">
        <f t="shared" si="0"/>
        <v>#DIV/0!</v>
      </c>
      <c r="U59" s="143" t="e">
        <f t="shared" si="8"/>
        <v>#DIV/0!</v>
      </c>
      <c r="V59" s="2"/>
      <c r="W59" s="2"/>
      <c r="X59" s="2"/>
      <c r="Y59" s="2"/>
      <c r="Z59" s="2"/>
      <c r="AA59" s="2"/>
      <c r="AB59" s="2"/>
      <c r="AC59" s="2"/>
      <c r="AD59" s="2"/>
      <c r="AE59" s="2"/>
      <c r="AF59" s="2"/>
      <c r="AG59" s="2"/>
      <c r="AH59" s="2"/>
      <c r="AI59" s="2"/>
      <c r="AJ59" s="2"/>
      <c r="AK59" s="2"/>
      <c r="AL59" s="2"/>
      <c r="AM59" s="2"/>
      <c r="AN59" s="2"/>
      <c r="AO59" s="2"/>
    </row>
    <row r="60" spans="1:41" ht="14.25" customHeight="1">
      <c r="A60" s="4"/>
      <c r="B60" s="4"/>
      <c r="C60" s="115">
        <v>45778</v>
      </c>
      <c r="D60" s="125">
        <v>34</v>
      </c>
      <c r="E60" s="144"/>
      <c r="F60" s="226" t="e">
        <f t="shared" si="3"/>
        <v>#DIV/0!</v>
      </c>
      <c r="G60" s="182"/>
      <c r="H60" s="225" t="e">
        <f t="shared" si="4"/>
        <v>#DIV/0!</v>
      </c>
      <c r="I60" s="182"/>
      <c r="J60" s="225" t="e">
        <f t="shared" si="5"/>
        <v>#DIV/0!</v>
      </c>
      <c r="K60" s="182"/>
      <c r="L60" s="225">
        <f>'F5 - Operación '!Q32</f>
        <v>0</v>
      </c>
      <c r="M60" s="182"/>
      <c r="N60" s="145">
        <f t="shared" si="9"/>
        <v>0</v>
      </c>
      <c r="O60" s="225" t="e">
        <f t="shared" si="6"/>
        <v>#DIV/0!</v>
      </c>
      <c r="P60" s="182"/>
      <c r="Q60" s="49"/>
      <c r="R60" s="2"/>
      <c r="S60" s="132" t="e">
        <f t="shared" si="7"/>
        <v>#DIV/0!</v>
      </c>
      <c r="T60" s="143" t="e">
        <f t="shared" si="0"/>
        <v>#DIV/0!</v>
      </c>
      <c r="U60" s="143" t="e">
        <f t="shared" si="8"/>
        <v>#DIV/0!</v>
      </c>
      <c r="V60" s="2"/>
      <c r="W60" s="2"/>
      <c r="X60" s="2"/>
      <c r="Y60" s="2"/>
      <c r="Z60" s="2"/>
      <c r="AA60" s="2"/>
      <c r="AB60" s="2"/>
      <c r="AC60" s="2"/>
      <c r="AD60" s="2"/>
      <c r="AE60" s="2"/>
      <c r="AF60" s="2"/>
      <c r="AG60" s="2"/>
      <c r="AH60" s="2"/>
      <c r="AI60" s="2"/>
      <c r="AJ60" s="2"/>
      <c r="AK60" s="2"/>
      <c r="AL60" s="2"/>
      <c r="AM60" s="2"/>
      <c r="AN60" s="2"/>
      <c r="AO60" s="2"/>
    </row>
    <row r="61" spans="1:41" ht="14.25" customHeight="1">
      <c r="A61" s="4"/>
      <c r="B61" s="4"/>
      <c r="C61" s="115">
        <v>45809</v>
      </c>
      <c r="D61" s="125">
        <v>35</v>
      </c>
      <c r="E61" s="144"/>
      <c r="F61" s="226" t="e">
        <f t="shared" si="3"/>
        <v>#DIV/0!</v>
      </c>
      <c r="G61" s="182"/>
      <c r="H61" s="225" t="e">
        <f t="shared" si="4"/>
        <v>#DIV/0!</v>
      </c>
      <c r="I61" s="182"/>
      <c r="J61" s="225" t="e">
        <f t="shared" si="5"/>
        <v>#DIV/0!</v>
      </c>
      <c r="K61" s="182"/>
      <c r="L61" s="225">
        <f>'F5 - Operación '!Q33</f>
        <v>0</v>
      </c>
      <c r="M61" s="182"/>
      <c r="N61" s="145">
        <f t="shared" si="9"/>
        <v>0</v>
      </c>
      <c r="O61" s="225" t="e">
        <f t="shared" si="6"/>
        <v>#DIV/0!</v>
      </c>
      <c r="P61" s="182"/>
      <c r="Q61" s="49"/>
      <c r="R61" s="2"/>
      <c r="S61" s="132" t="e">
        <f t="shared" si="7"/>
        <v>#DIV/0!</v>
      </c>
      <c r="T61" s="143" t="e">
        <f t="shared" si="0"/>
        <v>#DIV/0!</v>
      </c>
      <c r="U61" s="143" t="e">
        <f t="shared" si="8"/>
        <v>#DIV/0!</v>
      </c>
      <c r="V61" s="2"/>
      <c r="W61" s="2"/>
      <c r="X61" s="2"/>
      <c r="Y61" s="2"/>
      <c r="Z61" s="2"/>
      <c r="AA61" s="2"/>
      <c r="AB61" s="2"/>
      <c r="AC61" s="2"/>
      <c r="AD61" s="2"/>
      <c r="AE61" s="2"/>
      <c r="AF61" s="2"/>
      <c r="AG61" s="2"/>
      <c r="AH61" s="2"/>
      <c r="AI61" s="2"/>
      <c r="AJ61" s="2"/>
      <c r="AK61" s="2"/>
      <c r="AL61" s="2"/>
      <c r="AM61" s="2"/>
      <c r="AN61" s="2"/>
      <c r="AO61" s="2"/>
    </row>
    <row r="62" spans="1:41" ht="14.25" customHeight="1">
      <c r="A62" s="4"/>
      <c r="B62" s="4"/>
      <c r="C62" s="115">
        <v>45839</v>
      </c>
      <c r="D62" s="125">
        <v>36</v>
      </c>
      <c r="E62" s="144"/>
      <c r="F62" s="226" t="e">
        <f t="shared" si="3"/>
        <v>#DIV/0!</v>
      </c>
      <c r="G62" s="182"/>
      <c r="H62" s="225" t="e">
        <f t="shared" si="4"/>
        <v>#DIV/0!</v>
      </c>
      <c r="I62" s="182"/>
      <c r="J62" s="225" t="e">
        <f t="shared" si="5"/>
        <v>#DIV/0!</v>
      </c>
      <c r="K62" s="182"/>
      <c r="L62" s="225">
        <f>'F5 - Operación '!Q34</f>
        <v>0</v>
      </c>
      <c r="M62" s="182"/>
      <c r="N62" s="145">
        <f t="shared" si="9"/>
        <v>0</v>
      </c>
      <c r="O62" s="225" t="e">
        <f t="shared" si="6"/>
        <v>#DIV/0!</v>
      </c>
      <c r="P62" s="182"/>
      <c r="Q62" s="49"/>
      <c r="R62" s="2"/>
      <c r="S62" s="132" t="e">
        <f t="shared" si="7"/>
        <v>#DIV/0!</v>
      </c>
      <c r="T62" s="143" t="e">
        <f t="shared" si="0"/>
        <v>#DIV/0!</v>
      </c>
      <c r="U62" s="143" t="e">
        <f t="shared" si="8"/>
        <v>#DIV/0!</v>
      </c>
      <c r="V62" s="2"/>
      <c r="W62" s="2"/>
      <c r="X62" s="2"/>
      <c r="Y62" s="2"/>
      <c r="Z62" s="2"/>
      <c r="AA62" s="2"/>
      <c r="AB62" s="2"/>
      <c r="AC62" s="2"/>
      <c r="AD62" s="2"/>
      <c r="AE62" s="2"/>
      <c r="AF62" s="2"/>
      <c r="AG62" s="2"/>
      <c r="AH62" s="2"/>
      <c r="AI62" s="2"/>
      <c r="AJ62" s="2"/>
      <c r="AK62" s="2"/>
      <c r="AL62" s="2"/>
      <c r="AM62" s="2"/>
      <c r="AN62" s="2"/>
      <c r="AO62" s="2"/>
    </row>
    <row r="63" spans="1:41" ht="14.25" customHeight="1">
      <c r="A63" s="4"/>
      <c r="B63" s="4"/>
      <c r="C63" s="115">
        <v>45870</v>
      </c>
      <c r="D63" s="125">
        <v>37</v>
      </c>
      <c r="E63" s="144"/>
      <c r="F63" s="226" t="e">
        <f t="shared" si="3"/>
        <v>#DIV/0!</v>
      </c>
      <c r="G63" s="182"/>
      <c r="H63" s="225" t="e">
        <f t="shared" si="4"/>
        <v>#DIV/0!</v>
      </c>
      <c r="I63" s="182"/>
      <c r="J63" s="225" t="e">
        <f t="shared" si="5"/>
        <v>#DIV/0!</v>
      </c>
      <c r="K63" s="182"/>
      <c r="L63" s="225">
        <f>'F5 - Operación '!Q35</f>
        <v>0</v>
      </c>
      <c r="M63" s="182"/>
      <c r="N63" s="145">
        <f t="shared" si="9"/>
        <v>0</v>
      </c>
      <c r="O63" s="225" t="e">
        <f t="shared" si="6"/>
        <v>#DIV/0!</v>
      </c>
      <c r="P63" s="182"/>
      <c r="Q63" s="49"/>
      <c r="R63" s="2"/>
      <c r="S63" s="132" t="e">
        <f t="shared" si="7"/>
        <v>#DIV/0!</v>
      </c>
      <c r="T63" s="143" t="e">
        <f t="shared" si="0"/>
        <v>#DIV/0!</v>
      </c>
      <c r="U63" s="143" t="e">
        <f t="shared" si="8"/>
        <v>#DIV/0!</v>
      </c>
      <c r="V63" s="2"/>
      <c r="W63" s="2"/>
      <c r="X63" s="2"/>
      <c r="Y63" s="2"/>
      <c r="Z63" s="2"/>
      <c r="AA63" s="2"/>
      <c r="AB63" s="2"/>
      <c r="AC63" s="2"/>
      <c r="AD63" s="2"/>
      <c r="AE63" s="2"/>
      <c r="AF63" s="2"/>
      <c r="AG63" s="2"/>
      <c r="AH63" s="2"/>
      <c r="AI63" s="2"/>
      <c r="AJ63" s="2"/>
      <c r="AK63" s="2"/>
      <c r="AL63" s="2"/>
      <c r="AM63" s="2"/>
      <c r="AN63" s="2"/>
      <c r="AO63" s="2"/>
    </row>
    <row r="64" spans="1:41" ht="14.25" customHeight="1">
      <c r="A64" s="4"/>
      <c r="B64" s="4"/>
      <c r="C64" s="115">
        <v>45901</v>
      </c>
      <c r="D64" s="125">
        <v>38</v>
      </c>
      <c r="E64" s="146"/>
      <c r="F64" s="227" t="e">
        <f t="shared" si="3"/>
        <v>#DIV/0!</v>
      </c>
      <c r="G64" s="182"/>
      <c r="H64" s="227" t="e">
        <f t="shared" si="4"/>
        <v>#DIV/0!</v>
      </c>
      <c r="I64" s="182"/>
      <c r="J64" s="225" t="e">
        <f t="shared" si="5"/>
        <v>#DIV/0!</v>
      </c>
      <c r="K64" s="182"/>
      <c r="L64" s="225">
        <f>'F5 - Operación '!Q36</f>
        <v>0</v>
      </c>
      <c r="M64" s="182"/>
      <c r="N64" s="145">
        <f t="shared" si="9"/>
        <v>0</v>
      </c>
      <c r="O64" s="227" t="e">
        <f t="shared" si="6"/>
        <v>#DIV/0!</v>
      </c>
      <c r="P64" s="182"/>
      <c r="Q64" s="49"/>
      <c r="R64" s="2"/>
      <c r="S64" s="132" t="e">
        <f t="shared" si="7"/>
        <v>#DIV/0!</v>
      </c>
      <c r="T64" s="143" t="e">
        <f t="shared" si="0"/>
        <v>#DIV/0!</v>
      </c>
      <c r="U64" s="143" t="e">
        <f t="shared" si="8"/>
        <v>#DIV/0!</v>
      </c>
      <c r="V64" s="2"/>
      <c r="W64" s="2"/>
      <c r="X64" s="2"/>
      <c r="Y64" s="2"/>
      <c r="Z64" s="2"/>
      <c r="AA64" s="2"/>
      <c r="AB64" s="2"/>
      <c r="AC64" s="2"/>
      <c r="AD64" s="2"/>
      <c r="AE64" s="2"/>
      <c r="AF64" s="2"/>
      <c r="AG64" s="2"/>
      <c r="AH64" s="2"/>
      <c r="AI64" s="2"/>
      <c r="AJ64" s="2"/>
      <c r="AK64" s="2"/>
      <c r="AL64" s="2"/>
      <c r="AM64" s="2"/>
      <c r="AN64" s="2"/>
      <c r="AO64" s="2"/>
    </row>
    <row r="65" spans="1:41" ht="14.25" customHeight="1">
      <c r="A65" s="4"/>
      <c r="B65" s="4"/>
      <c r="C65" s="115">
        <v>45931</v>
      </c>
      <c r="D65" s="125">
        <v>39</v>
      </c>
      <c r="E65" s="146"/>
      <c r="F65" s="227" t="e">
        <f t="shared" si="3"/>
        <v>#DIV/0!</v>
      </c>
      <c r="G65" s="182"/>
      <c r="H65" s="227" t="e">
        <f t="shared" si="4"/>
        <v>#DIV/0!</v>
      </c>
      <c r="I65" s="182"/>
      <c r="J65" s="225" t="e">
        <f t="shared" si="5"/>
        <v>#DIV/0!</v>
      </c>
      <c r="K65" s="182"/>
      <c r="L65" s="225">
        <f>'F5 - Operación '!Q37</f>
        <v>0</v>
      </c>
      <c r="M65" s="182"/>
      <c r="N65" s="145">
        <f t="shared" si="9"/>
        <v>0</v>
      </c>
      <c r="O65" s="227" t="e">
        <f t="shared" si="6"/>
        <v>#DIV/0!</v>
      </c>
      <c r="P65" s="182"/>
      <c r="Q65" s="49"/>
      <c r="R65" s="2"/>
      <c r="S65" s="132" t="e">
        <f t="shared" si="7"/>
        <v>#DIV/0!</v>
      </c>
      <c r="T65" s="143" t="e">
        <f t="shared" si="0"/>
        <v>#DIV/0!</v>
      </c>
      <c r="U65" s="143" t="e">
        <f t="shared" si="8"/>
        <v>#DIV/0!</v>
      </c>
      <c r="V65" s="2"/>
      <c r="W65" s="2"/>
      <c r="X65" s="2"/>
      <c r="Y65" s="2"/>
      <c r="Z65" s="2"/>
      <c r="AA65" s="2"/>
      <c r="AB65" s="2"/>
      <c r="AC65" s="2"/>
      <c r="AD65" s="2"/>
      <c r="AE65" s="2"/>
      <c r="AF65" s="2"/>
      <c r="AG65" s="2"/>
      <c r="AH65" s="2"/>
      <c r="AI65" s="2"/>
      <c r="AJ65" s="2"/>
      <c r="AK65" s="2"/>
      <c r="AL65" s="2"/>
      <c r="AM65" s="2"/>
      <c r="AN65" s="2"/>
      <c r="AO65" s="2"/>
    </row>
    <row r="66" spans="1:41" ht="14.25" customHeight="1">
      <c r="A66" s="4"/>
      <c r="B66" s="4"/>
      <c r="C66" s="115">
        <v>45962</v>
      </c>
      <c r="D66" s="125">
        <v>40</v>
      </c>
      <c r="E66" s="146"/>
      <c r="F66" s="227" t="e">
        <f t="shared" si="3"/>
        <v>#DIV/0!</v>
      </c>
      <c r="G66" s="182"/>
      <c r="H66" s="227" t="e">
        <f t="shared" si="4"/>
        <v>#DIV/0!</v>
      </c>
      <c r="I66" s="182"/>
      <c r="J66" s="225" t="e">
        <f t="shared" si="5"/>
        <v>#DIV/0!</v>
      </c>
      <c r="K66" s="182"/>
      <c r="L66" s="225">
        <f>'F5 - Operación '!Q38</f>
        <v>0</v>
      </c>
      <c r="M66" s="182"/>
      <c r="N66" s="145">
        <f t="shared" si="9"/>
        <v>0</v>
      </c>
      <c r="O66" s="227" t="e">
        <f t="shared" si="6"/>
        <v>#DIV/0!</v>
      </c>
      <c r="P66" s="182"/>
      <c r="Q66" s="49"/>
      <c r="R66" s="2"/>
      <c r="S66" s="132" t="e">
        <f t="shared" si="7"/>
        <v>#DIV/0!</v>
      </c>
      <c r="T66" s="143" t="e">
        <f t="shared" si="0"/>
        <v>#DIV/0!</v>
      </c>
      <c r="U66" s="143" t="e">
        <f t="shared" si="8"/>
        <v>#DIV/0!</v>
      </c>
      <c r="V66" s="2"/>
      <c r="W66" s="2"/>
      <c r="X66" s="2"/>
      <c r="Y66" s="2"/>
      <c r="Z66" s="2"/>
      <c r="AA66" s="2"/>
      <c r="AB66" s="2"/>
      <c r="AC66" s="2"/>
      <c r="AD66" s="2"/>
      <c r="AE66" s="2"/>
      <c r="AF66" s="2"/>
      <c r="AG66" s="2"/>
      <c r="AH66" s="2"/>
      <c r="AI66" s="2"/>
      <c r="AJ66" s="2"/>
      <c r="AK66" s="2"/>
      <c r="AL66" s="2"/>
      <c r="AM66" s="2"/>
      <c r="AN66" s="2"/>
      <c r="AO66" s="2"/>
    </row>
    <row r="67" spans="1:41" ht="14.25" customHeight="1">
      <c r="A67" s="4"/>
      <c r="B67" s="4"/>
      <c r="C67" s="115">
        <v>45992</v>
      </c>
      <c r="D67" s="125">
        <v>41</v>
      </c>
      <c r="E67" s="146"/>
      <c r="F67" s="227" t="e">
        <f t="shared" si="3"/>
        <v>#DIV/0!</v>
      </c>
      <c r="G67" s="182"/>
      <c r="H67" s="227" t="e">
        <f t="shared" si="4"/>
        <v>#DIV/0!</v>
      </c>
      <c r="I67" s="182"/>
      <c r="J67" s="225" t="e">
        <f t="shared" si="5"/>
        <v>#DIV/0!</v>
      </c>
      <c r="K67" s="182"/>
      <c r="L67" s="225">
        <f>'F5 - Operación '!Q39</f>
        <v>0</v>
      </c>
      <c r="M67" s="182"/>
      <c r="N67" s="145">
        <f t="shared" si="9"/>
        <v>0</v>
      </c>
      <c r="O67" s="227" t="e">
        <f t="shared" si="6"/>
        <v>#DIV/0!</v>
      </c>
      <c r="P67" s="182"/>
      <c r="Q67" s="49"/>
      <c r="R67" s="2"/>
      <c r="S67" s="132" t="e">
        <f t="shared" si="7"/>
        <v>#DIV/0!</v>
      </c>
      <c r="T67" s="143" t="e">
        <f t="shared" si="0"/>
        <v>#DIV/0!</v>
      </c>
      <c r="U67" s="143" t="e">
        <f t="shared" si="8"/>
        <v>#DIV/0!</v>
      </c>
      <c r="V67" s="2"/>
      <c r="W67" s="2"/>
      <c r="X67" s="2"/>
      <c r="Y67" s="2"/>
      <c r="Z67" s="2"/>
      <c r="AA67" s="2"/>
      <c r="AB67" s="2"/>
      <c r="AC67" s="2"/>
      <c r="AD67" s="2"/>
      <c r="AE67" s="2"/>
      <c r="AF67" s="2"/>
      <c r="AG67" s="2"/>
      <c r="AH67" s="2"/>
      <c r="AI67" s="2"/>
      <c r="AJ67" s="2"/>
      <c r="AK67" s="2"/>
      <c r="AL67" s="2"/>
      <c r="AM67" s="2"/>
      <c r="AN67" s="2"/>
      <c r="AO67" s="2"/>
    </row>
    <row r="68" spans="1:41" ht="14.25" customHeight="1">
      <c r="A68" s="4"/>
      <c r="B68" s="4"/>
      <c r="C68" s="115">
        <v>46023</v>
      </c>
      <c r="D68" s="125">
        <v>42</v>
      </c>
      <c r="E68" s="146"/>
      <c r="F68" s="227" t="e">
        <f t="shared" si="3"/>
        <v>#DIV/0!</v>
      </c>
      <c r="G68" s="182"/>
      <c r="H68" s="227" t="e">
        <f t="shared" si="4"/>
        <v>#DIV/0!</v>
      </c>
      <c r="I68" s="182"/>
      <c r="J68" s="225" t="e">
        <f t="shared" si="5"/>
        <v>#DIV/0!</v>
      </c>
      <c r="K68" s="182"/>
      <c r="L68" s="225">
        <f>'F5 - Operación '!Q40</f>
        <v>0</v>
      </c>
      <c r="M68" s="182"/>
      <c r="N68" s="145">
        <f t="shared" si="9"/>
        <v>0</v>
      </c>
      <c r="O68" s="227" t="e">
        <f t="shared" si="6"/>
        <v>#DIV/0!</v>
      </c>
      <c r="P68" s="182"/>
      <c r="Q68" s="49"/>
      <c r="R68" s="2"/>
      <c r="S68" s="132" t="e">
        <f t="shared" si="7"/>
        <v>#DIV/0!</v>
      </c>
      <c r="T68" s="143" t="e">
        <f t="shared" si="0"/>
        <v>#DIV/0!</v>
      </c>
      <c r="U68" s="143" t="e">
        <f t="shared" si="8"/>
        <v>#DIV/0!</v>
      </c>
      <c r="V68" s="2"/>
      <c r="W68" s="2"/>
      <c r="X68" s="2"/>
      <c r="Y68" s="2"/>
      <c r="Z68" s="2"/>
      <c r="AA68" s="2"/>
      <c r="AB68" s="2"/>
      <c r="AC68" s="2"/>
      <c r="AD68" s="2"/>
      <c r="AE68" s="2"/>
      <c r="AF68" s="2"/>
      <c r="AG68" s="2"/>
      <c r="AH68" s="2"/>
      <c r="AI68" s="2"/>
      <c r="AJ68" s="2"/>
      <c r="AK68" s="2"/>
      <c r="AL68" s="2"/>
      <c r="AM68" s="2"/>
      <c r="AN68" s="2"/>
      <c r="AO68" s="2"/>
    </row>
    <row r="69" spans="1:41" ht="14.25" customHeight="1">
      <c r="A69" s="2"/>
      <c r="B69" s="2"/>
      <c r="C69" s="115">
        <v>46054</v>
      </c>
      <c r="D69" s="125">
        <v>43</v>
      </c>
      <c r="E69" s="146"/>
      <c r="F69" s="227" t="e">
        <f t="shared" si="3"/>
        <v>#DIV/0!</v>
      </c>
      <c r="G69" s="182"/>
      <c r="H69" s="227" t="e">
        <f t="shared" si="4"/>
        <v>#DIV/0!</v>
      </c>
      <c r="I69" s="182"/>
      <c r="J69" s="225" t="e">
        <f t="shared" si="5"/>
        <v>#DIV/0!</v>
      </c>
      <c r="K69" s="182"/>
      <c r="L69" s="225">
        <f>'F5 - Operación '!Q41</f>
        <v>0</v>
      </c>
      <c r="M69" s="182"/>
      <c r="N69" s="145">
        <f t="shared" si="9"/>
        <v>0</v>
      </c>
      <c r="O69" s="227" t="e">
        <f t="shared" si="6"/>
        <v>#DIV/0!</v>
      </c>
      <c r="P69" s="182"/>
      <c r="Q69" s="2"/>
      <c r="R69" s="2"/>
      <c r="S69" s="132" t="e">
        <f t="shared" si="7"/>
        <v>#DIV/0!</v>
      </c>
      <c r="T69" s="143" t="e">
        <f t="shared" si="0"/>
        <v>#DIV/0!</v>
      </c>
      <c r="U69" s="143" t="e">
        <f t="shared" si="8"/>
        <v>#DIV/0!</v>
      </c>
      <c r="V69" s="2"/>
      <c r="W69" s="2"/>
      <c r="X69" s="2"/>
      <c r="Y69" s="2"/>
      <c r="Z69" s="2"/>
      <c r="AA69" s="2"/>
      <c r="AB69" s="2"/>
      <c r="AC69" s="2"/>
      <c r="AD69" s="2"/>
      <c r="AE69" s="2"/>
      <c r="AF69" s="2"/>
      <c r="AG69" s="2"/>
      <c r="AH69" s="2"/>
      <c r="AI69" s="2"/>
      <c r="AJ69" s="2"/>
      <c r="AK69" s="2"/>
      <c r="AL69" s="2"/>
      <c r="AM69" s="2"/>
      <c r="AN69" s="2"/>
      <c r="AO69" s="2"/>
    </row>
    <row r="70" spans="1:41" ht="14.25" customHeight="1">
      <c r="A70" s="2"/>
      <c r="B70" s="2"/>
      <c r="C70" s="115">
        <v>46082</v>
      </c>
      <c r="D70" s="125">
        <v>44</v>
      </c>
      <c r="E70" s="146"/>
      <c r="F70" s="227" t="e">
        <f t="shared" si="3"/>
        <v>#DIV/0!</v>
      </c>
      <c r="G70" s="182"/>
      <c r="H70" s="227" t="e">
        <f t="shared" si="4"/>
        <v>#DIV/0!</v>
      </c>
      <c r="I70" s="182"/>
      <c r="J70" s="225" t="e">
        <f t="shared" si="5"/>
        <v>#DIV/0!</v>
      </c>
      <c r="K70" s="182"/>
      <c r="L70" s="225">
        <f>'F5 - Operación '!Q42</f>
        <v>0</v>
      </c>
      <c r="M70" s="182"/>
      <c r="N70" s="145">
        <f t="shared" si="9"/>
        <v>0</v>
      </c>
      <c r="O70" s="227" t="e">
        <f t="shared" si="6"/>
        <v>#DIV/0!</v>
      </c>
      <c r="P70" s="182"/>
      <c r="Q70" s="2"/>
      <c r="R70" s="2"/>
      <c r="S70" s="132" t="e">
        <f t="shared" si="7"/>
        <v>#DIV/0!</v>
      </c>
      <c r="T70" s="143" t="e">
        <f t="shared" si="0"/>
        <v>#DIV/0!</v>
      </c>
      <c r="U70" s="143" t="e">
        <f t="shared" si="8"/>
        <v>#DIV/0!</v>
      </c>
      <c r="V70" s="2"/>
      <c r="W70" s="2"/>
      <c r="X70" s="2"/>
      <c r="Y70" s="2"/>
      <c r="Z70" s="2"/>
      <c r="AA70" s="2"/>
      <c r="AB70" s="2"/>
      <c r="AC70" s="2"/>
      <c r="AD70" s="2"/>
      <c r="AE70" s="2"/>
      <c r="AF70" s="2"/>
      <c r="AG70" s="2"/>
      <c r="AH70" s="2"/>
      <c r="AI70" s="2"/>
      <c r="AJ70" s="2"/>
      <c r="AK70" s="2"/>
      <c r="AL70" s="2"/>
      <c r="AM70" s="2"/>
      <c r="AN70" s="2"/>
      <c r="AO70" s="2"/>
    </row>
    <row r="71" spans="1:41" ht="14.25" customHeight="1">
      <c r="A71" s="2"/>
      <c r="B71" s="2"/>
      <c r="C71" s="115">
        <v>46113</v>
      </c>
      <c r="D71" s="125">
        <v>45</v>
      </c>
      <c r="E71" s="146"/>
      <c r="F71" s="227" t="e">
        <f t="shared" si="3"/>
        <v>#DIV/0!</v>
      </c>
      <c r="G71" s="182"/>
      <c r="H71" s="227" t="e">
        <f t="shared" si="4"/>
        <v>#DIV/0!</v>
      </c>
      <c r="I71" s="182"/>
      <c r="J71" s="225" t="e">
        <f t="shared" si="5"/>
        <v>#DIV/0!</v>
      </c>
      <c r="K71" s="182"/>
      <c r="L71" s="225">
        <f>'F5 - Operación '!Q43</f>
        <v>0</v>
      </c>
      <c r="M71" s="182"/>
      <c r="N71" s="145">
        <f t="shared" si="9"/>
        <v>0</v>
      </c>
      <c r="O71" s="227" t="e">
        <f t="shared" si="6"/>
        <v>#DIV/0!</v>
      </c>
      <c r="P71" s="182"/>
      <c r="Q71" s="2"/>
      <c r="R71" s="2"/>
      <c r="S71" s="132" t="e">
        <f t="shared" si="7"/>
        <v>#DIV/0!</v>
      </c>
      <c r="T71" s="143" t="e">
        <f t="shared" si="0"/>
        <v>#DIV/0!</v>
      </c>
      <c r="U71" s="143" t="e">
        <f t="shared" si="8"/>
        <v>#DIV/0!</v>
      </c>
      <c r="V71" s="2"/>
      <c r="W71" s="2"/>
      <c r="X71" s="2"/>
      <c r="Y71" s="2"/>
      <c r="Z71" s="2"/>
      <c r="AA71" s="2"/>
      <c r="AB71" s="2"/>
      <c r="AC71" s="2"/>
      <c r="AD71" s="2"/>
      <c r="AE71" s="2"/>
      <c r="AF71" s="2"/>
      <c r="AG71" s="2"/>
      <c r="AH71" s="2"/>
      <c r="AI71" s="2"/>
      <c r="AJ71" s="2"/>
      <c r="AK71" s="2"/>
      <c r="AL71" s="2"/>
      <c r="AM71" s="2"/>
      <c r="AN71" s="2"/>
      <c r="AO71" s="2"/>
    </row>
    <row r="72" spans="1:41" ht="14.25" customHeight="1">
      <c r="A72" s="2"/>
      <c r="B72" s="2"/>
      <c r="C72" s="115">
        <v>46143</v>
      </c>
      <c r="D72" s="125">
        <v>46</v>
      </c>
      <c r="E72" s="146"/>
      <c r="F72" s="227" t="e">
        <f t="shared" si="3"/>
        <v>#DIV/0!</v>
      </c>
      <c r="G72" s="182"/>
      <c r="H72" s="227" t="e">
        <f t="shared" si="4"/>
        <v>#DIV/0!</v>
      </c>
      <c r="I72" s="182"/>
      <c r="J72" s="225" t="e">
        <f t="shared" si="5"/>
        <v>#DIV/0!</v>
      </c>
      <c r="K72" s="182"/>
      <c r="L72" s="225">
        <f>'F5 - Operación '!Q44</f>
        <v>0</v>
      </c>
      <c r="M72" s="182"/>
      <c r="N72" s="145">
        <f t="shared" si="9"/>
        <v>0</v>
      </c>
      <c r="O72" s="227" t="e">
        <f t="shared" si="6"/>
        <v>#DIV/0!</v>
      </c>
      <c r="P72" s="182"/>
      <c r="Q72" s="2"/>
      <c r="R72" s="2"/>
      <c r="S72" s="132" t="e">
        <f t="shared" si="7"/>
        <v>#DIV/0!</v>
      </c>
      <c r="T72" s="143" t="e">
        <f t="shared" si="0"/>
        <v>#DIV/0!</v>
      </c>
      <c r="U72" s="143" t="e">
        <f t="shared" si="8"/>
        <v>#DIV/0!</v>
      </c>
      <c r="V72" s="2"/>
      <c r="W72" s="2"/>
      <c r="X72" s="2"/>
      <c r="Y72" s="2"/>
      <c r="Z72" s="2"/>
      <c r="AA72" s="2"/>
      <c r="AB72" s="2"/>
      <c r="AC72" s="2"/>
      <c r="AD72" s="2"/>
      <c r="AE72" s="2"/>
      <c r="AF72" s="2"/>
      <c r="AG72" s="2"/>
      <c r="AH72" s="2"/>
      <c r="AI72" s="2"/>
      <c r="AJ72" s="2"/>
      <c r="AK72" s="2"/>
      <c r="AL72" s="2"/>
      <c r="AM72" s="2"/>
      <c r="AN72" s="2"/>
      <c r="AO72" s="2"/>
    </row>
    <row r="73" spans="1:41" ht="14.25" customHeight="1">
      <c r="A73" s="2"/>
      <c r="B73" s="2"/>
      <c r="C73" s="115">
        <v>46174</v>
      </c>
      <c r="D73" s="125">
        <v>47</v>
      </c>
      <c r="E73" s="146"/>
      <c r="F73" s="227" t="e">
        <f t="shared" si="3"/>
        <v>#DIV/0!</v>
      </c>
      <c r="G73" s="182"/>
      <c r="H73" s="227" t="e">
        <f t="shared" si="4"/>
        <v>#DIV/0!</v>
      </c>
      <c r="I73" s="182"/>
      <c r="J73" s="225" t="e">
        <f t="shared" si="5"/>
        <v>#DIV/0!</v>
      </c>
      <c r="K73" s="182"/>
      <c r="L73" s="225">
        <f>'F5 - Operación '!Q45</f>
        <v>0</v>
      </c>
      <c r="M73" s="182"/>
      <c r="N73" s="145">
        <f t="shared" si="9"/>
        <v>0</v>
      </c>
      <c r="O73" s="227" t="e">
        <f t="shared" si="6"/>
        <v>#DIV/0!</v>
      </c>
      <c r="P73" s="182"/>
      <c r="Q73" s="2"/>
      <c r="R73" s="2"/>
      <c r="S73" s="132" t="e">
        <f t="shared" si="7"/>
        <v>#DIV/0!</v>
      </c>
      <c r="T73" s="143" t="e">
        <f t="shared" si="0"/>
        <v>#DIV/0!</v>
      </c>
      <c r="U73" s="143" t="e">
        <f t="shared" si="8"/>
        <v>#DIV/0!</v>
      </c>
      <c r="V73" s="2"/>
      <c r="W73" s="2"/>
      <c r="X73" s="2"/>
      <c r="Y73" s="2"/>
      <c r="Z73" s="2"/>
      <c r="AA73" s="2"/>
      <c r="AB73" s="2"/>
      <c r="AC73" s="2"/>
      <c r="AD73" s="2"/>
      <c r="AE73" s="2"/>
      <c r="AF73" s="2"/>
      <c r="AG73" s="2"/>
      <c r="AH73" s="2"/>
      <c r="AI73" s="2"/>
      <c r="AJ73" s="2"/>
      <c r="AK73" s="2"/>
      <c r="AL73" s="2"/>
      <c r="AM73" s="2"/>
      <c r="AN73" s="2"/>
      <c r="AO73" s="2"/>
    </row>
    <row r="74" spans="1:41" ht="14.25" customHeight="1">
      <c r="A74" s="2"/>
      <c r="B74" s="2"/>
      <c r="C74" s="115">
        <v>46204</v>
      </c>
      <c r="D74" s="125">
        <v>48</v>
      </c>
      <c r="E74" s="146"/>
      <c r="F74" s="227" t="e">
        <f t="shared" si="3"/>
        <v>#DIV/0!</v>
      </c>
      <c r="G74" s="182"/>
      <c r="H74" s="227" t="e">
        <f t="shared" si="4"/>
        <v>#DIV/0!</v>
      </c>
      <c r="I74" s="182"/>
      <c r="J74" s="225" t="e">
        <f t="shared" si="5"/>
        <v>#DIV/0!</v>
      </c>
      <c r="K74" s="182"/>
      <c r="L74" s="225">
        <f>'F5 - Operación '!Q46</f>
        <v>0</v>
      </c>
      <c r="M74" s="182"/>
      <c r="N74" s="145">
        <f t="shared" si="9"/>
        <v>0</v>
      </c>
      <c r="O74" s="227" t="e">
        <f t="shared" si="6"/>
        <v>#DIV/0!</v>
      </c>
      <c r="P74" s="182"/>
      <c r="Q74" s="2"/>
      <c r="R74" s="2"/>
      <c r="S74" s="132" t="e">
        <f t="shared" si="7"/>
        <v>#DIV/0!</v>
      </c>
      <c r="T74" s="143" t="e">
        <f t="shared" si="0"/>
        <v>#DIV/0!</v>
      </c>
      <c r="U74" s="143" t="e">
        <f t="shared" si="8"/>
        <v>#DIV/0!</v>
      </c>
      <c r="V74" s="2"/>
      <c r="W74" s="2"/>
      <c r="X74" s="2"/>
      <c r="Y74" s="2"/>
      <c r="Z74" s="2"/>
      <c r="AA74" s="2"/>
      <c r="AB74" s="2"/>
      <c r="AC74" s="2"/>
      <c r="AD74" s="2"/>
      <c r="AE74" s="2"/>
      <c r="AF74" s="2"/>
      <c r="AG74" s="2"/>
      <c r="AH74" s="2"/>
      <c r="AI74" s="2"/>
      <c r="AJ74" s="2"/>
      <c r="AK74" s="2"/>
      <c r="AL74" s="2"/>
      <c r="AM74" s="2"/>
      <c r="AN74" s="2"/>
      <c r="AO74" s="2"/>
    </row>
    <row r="75" spans="1:41" ht="14.25" customHeight="1">
      <c r="A75" s="2"/>
      <c r="B75" s="2"/>
      <c r="C75" s="115">
        <v>46235</v>
      </c>
      <c r="D75" s="125">
        <v>49</v>
      </c>
      <c r="E75" s="146"/>
      <c r="F75" s="227" t="e">
        <f t="shared" si="3"/>
        <v>#DIV/0!</v>
      </c>
      <c r="G75" s="182"/>
      <c r="H75" s="227" t="e">
        <f t="shared" si="4"/>
        <v>#DIV/0!</v>
      </c>
      <c r="I75" s="182"/>
      <c r="J75" s="225" t="e">
        <f t="shared" si="5"/>
        <v>#DIV/0!</v>
      </c>
      <c r="K75" s="182"/>
      <c r="L75" s="225">
        <f>'F5 - Operación '!Q47</f>
        <v>0</v>
      </c>
      <c r="M75" s="182"/>
      <c r="N75" s="145">
        <f t="shared" si="9"/>
        <v>0</v>
      </c>
      <c r="O75" s="227" t="e">
        <f t="shared" si="6"/>
        <v>#DIV/0!</v>
      </c>
      <c r="P75" s="182"/>
      <c r="Q75" s="2"/>
      <c r="R75" s="2"/>
      <c r="S75" s="132" t="e">
        <f t="shared" si="7"/>
        <v>#DIV/0!</v>
      </c>
      <c r="T75" s="143" t="e">
        <f t="shared" si="0"/>
        <v>#DIV/0!</v>
      </c>
      <c r="U75" s="143" t="e">
        <f t="shared" si="8"/>
        <v>#DIV/0!</v>
      </c>
      <c r="V75" s="2"/>
      <c r="W75" s="2"/>
      <c r="X75" s="2"/>
      <c r="Y75" s="2"/>
      <c r="Z75" s="2"/>
      <c r="AA75" s="2"/>
      <c r="AB75" s="2"/>
      <c r="AC75" s="2"/>
      <c r="AD75" s="2"/>
      <c r="AE75" s="2"/>
      <c r="AF75" s="2"/>
      <c r="AG75" s="2"/>
      <c r="AH75" s="2"/>
      <c r="AI75" s="2"/>
      <c r="AJ75" s="2"/>
      <c r="AK75" s="2"/>
      <c r="AL75" s="2"/>
      <c r="AM75" s="2"/>
      <c r="AN75" s="2"/>
      <c r="AO75" s="2"/>
    </row>
    <row r="76" spans="1:41" ht="14.25" customHeight="1">
      <c r="A76" s="2"/>
      <c r="B76" s="2"/>
      <c r="C76" s="115">
        <v>46266</v>
      </c>
      <c r="D76" s="125">
        <v>50</v>
      </c>
      <c r="E76" s="146"/>
      <c r="F76" s="227" t="e">
        <f t="shared" si="3"/>
        <v>#DIV/0!</v>
      </c>
      <c r="G76" s="182"/>
      <c r="H76" s="227" t="e">
        <f t="shared" si="4"/>
        <v>#DIV/0!</v>
      </c>
      <c r="I76" s="182"/>
      <c r="J76" s="225" t="e">
        <f t="shared" si="5"/>
        <v>#DIV/0!</v>
      </c>
      <c r="K76" s="182"/>
      <c r="L76" s="225">
        <f>'F5 - Operación '!Q48</f>
        <v>0</v>
      </c>
      <c r="M76" s="182"/>
      <c r="N76" s="145">
        <f t="shared" si="9"/>
        <v>0</v>
      </c>
      <c r="O76" s="227" t="e">
        <f t="shared" si="6"/>
        <v>#DIV/0!</v>
      </c>
      <c r="P76" s="182"/>
      <c r="Q76" s="2"/>
      <c r="R76" s="2"/>
      <c r="S76" s="132" t="e">
        <f t="shared" si="7"/>
        <v>#DIV/0!</v>
      </c>
      <c r="T76" s="143" t="e">
        <f t="shared" si="0"/>
        <v>#DIV/0!</v>
      </c>
      <c r="U76" s="143" t="e">
        <f t="shared" si="8"/>
        <v>#DIV/0!</v>
      </c>
      <c r="V76" s="2"/>
      <c r="W76" s="2"/>
      <c r="X76" s="2"/>
      <c r="Y76" s="2"/>
      <c r="Z76" s="2"/>
      <c r="AA76" s="2"/>
      <c r="AB76" s="2"/>
      <c r="AC76" s="2"/>
      <c r="AD76" s="2"/>
      <c r="AE76" s="2"/>
      <c r="AF76" s="2"/>
      <c r="AG76" s="2"/>
      <c r="AH76" s="2"/>
      <c r="AI76" s="2"/>
      <c r="AJ76" s="2"/>
      <c r="AK76" s="2"/>
      <c r="AL76" s="2"/>
      <c r="AM76" s="2"/>
      <c r="AN76" s="2"/>
      <c r="AO76" s="2"/>
    </row>
    <row r="77" spans="1:41" ht="14.25" customHeight="1">
      <c r="A77" s="2"/>
      <c r="B77" s="2"/>
      <c r="C77" s="115">
        <v>46296</v>
      </c>
      <c r="D77" s="125">
        <v>51</v>
      </c>
      <c r="E77" s="146"/>
      <c r="F77" s="227" t="e">
        <f t="shared" si="3"/>
        <v>#DIV/0!</v>
      </c>
      <c r="G77" s="182"/>
      <c r="H77" s="227" t="e">
        <f t="shared" si="4"/>
        <v>#DIV/0!</v>
      </c>
      <c r="I77" s="182"/>
      <c r="J77" s="225" t="e">
        <f t="shared" si="5"/>
        <v>#DIV/0!</v>
      </c>
      <c r="K77" s="182"/>
      <c r="L77" s="225">
        <f>'F5 - Operación '!Q49</f>
        <v>0</v>
      </c>
      <c r="M77" s="182"/>
      <c r="N77" s="145">
        <f t="shared" si="9"/>
        <v>0</v>
      </c>
      <c r="O77" s="227" t="e">
        <f t="shared" si="6"/>
        <v>#DIV/0!</v>
      </c>
      <c r="P77" s="182"/>
      <c r="Q77" s="2"/>
      <c r="R77" s="2"/>
      <c r="S77" s="132" t="e">
        <f t="shared" si="7"/>
        <v>#DIV/0!</v>
      </c>
      <c r="T77" s="143" t="e">
        <f t="shared" si="0"/>
        <v>#DIV/0!</v>
      </c>
      <c r="U77" s="143" t="e">
        <f t="shared" si="8"/>
        <v>#DIV/0!</v>
      </c>
      <c r="V77" s="2"/>
      <c r="W77" s="2"/>
      <c r="X77" s="2"/>
      <c r="Y77" s="2"/>
      <c r="Z77" s="2"/>
      <c r="AA77" s="2"/>
      <c r="AB77" s="2"/>
      <c r="AC77" s="2"/>
      <c r="AD77" s="2"/>
      <c r="AE77" s="2"/>
      <c r="AF77" s="2"/>
      <c r="AG77" s="2"/>
      <c r="AH77" s="2"/>
      <c r="AI77" s="2"/>
      <c r="AJ77" s="2"/>
      <c r="AK77" s="2"/>
      <c r="AL77" s="2"/>
      <c r="AM77" s="2"/>
      <c r="AN77" s="2"/>
      <c r="AO77" s="2"/>
    </row>
    <row r="78" spans="1:41" ht="14.25" customHeight="1">
      <c r="A78" s="2"/>
      <c r="B78" s="2"/>
      <c r="C78" s="115">
        <v>46327</v>
      </c>
      <c r="D78" s="125">
        <v>52</v>
      </c>
      <c r="E78" s="146"/>
      <c r="F78" s="227" t="e">
        <f t="shared" si="3"/>
        <v>#DIV/0!</v>
      </c>
      <c r="G78" s="182"/>
      <c r="H78" s="227" t="e">
        <f t="shared" si="4"/>
        <v>#DIV/0!</v>
      </c>
      <c r="I78" s="182"/>
      <c r="J78" s="225" t="e">
        <f t="shared" si="5"/>
        <v>#DIV/0!</v>
      </c>
      <c r="K78" s="182"/>
      <c r="L78" s="225">
        <f>'F5 - Operación '!Q50</f>
        <v>0</v>
      </c>
      <c r="M78" s="182"/>
      <c r="N78" s="145">
        <f t="shared" si="9"/>
        <v>0</v>
      </c>
      <c r="O78" s="227" t="e">
        <f t="shared" si="6"/>
        <v>#DIV/0!</v>
      </c>
      <c r="P78" s="182"/>
      <c r="Q78" s="2"/>
      <c r="R78" s="2"/>
      <c r="S78" s="132" t="e">
        <f t="shared" si="7"/>
        <v>#DIV/0!</v>
      </c>
      <c r="T78" s="143" t="e">
        <f t="shared" si="0"/>
        <v>#DIV/0!</v>
      </c>
      <c r="U78" s="143" t="e">
        <f t="shared" si="8"/>
        <v>#DIV/0!</v>
      </c>
      <c r="V78" s="2"/>
      <c r="W78" s="2"/>
      <c r="X78" s="2"/>
      <c r="Y78" s="2"/>
      <c r="Z78" s="2"/>
      <c r="AA78" s="2"/>
      <c r="AB78" s="2"/>
      <c r="AC78" s="2"/>
      <c r="AD78" s="2"/>
      <c r="AE78" s="2"/>
      <c r="AF78" s="2"/>
      <c r="AG78" s="2"/>
      <c r="AH78" s="2"/>
      <c r="AI78" s="2"/>
      <c r="AJ78" s="2"/>
      <c r="AK78" s="2"/>
      <c r="AL78" s="2"/>
      <c r="AM78" s="2"/>
      <c r="AN78" s="2"/>
      <c r="AO78" s="2"/>
    </row>
    <row r="79" spans="1:41" ht="14.25" customHeight="1">
      <c r="A79" s="2"/>
      <c r="B79" s="2"/>
      <c r="C79" s="115">
        <v>46357</v>
      </c>
      <c r="D79" s="125">
        <v>53</v>
      </c>
      <c r="E79" s="146"/>
      <c r="F79" s="227" t="e">
        <f t="shared" si="3"/>
        <v>#DIV/0!</v>
      </c>
      <c r="G79" s="182"/>
      <c r="H79" s="227" t="e">
        <f t="shared" si="4"/>
        <v>#DIV/0!</v>
      </c>
      <c r="I79" s="182"/>
      <c r="J79" s="225" t="e">
        <f t="shared" si="5"/>
        <v>#DIV/0!</v>
      </c>
      <c r="K79" s="182"/>
      <c r="L79" s="225">
        <f>'F5 - Operación '!Q51</f>
        <v>0</v>
      </c>
      <c r="M79" s="182"/>
      <c r="N79" s="145">
        <f t="shared" si="9"/>
        <v>0</v>
      </c>
      <c r="O79" s="227" t="e">
        <f t="shared" si="6"/>
        <v>#DIV/0!</v>
      </c>
      <c r="P79" s="182"/>
      <c r="Q79" s="2"/>
      <c r="R79" s="2"/>
      <c r="S79" s="132" t="e">
        <f t="shared" si="7"/>
        <v>#DIV/0!</v>
      </c>
      <c r="T79" s="143" t="e">
        <f t="shared" si="0"/>
        <v>#DIV/0!</v>
      </c>
      <c r="U79" s="143" t="e">
        <f t="shared" si="8"/>
        <v>#DIV/0!</v>
      </c>
      <c r="V79" s="2"/>
      <c r="W79" s="2"/>
      <c r="X79" s="2"/>
      <c r="Y79" s="2"/>
      <c r="Z79" s="2"/>
      <c r="AA79" s="2"/>
      <c r="AB79" s="2"/>
      <c r="AC79" s="2"/>
      <c r="AD79" s="2"/>
      <c r="AE79" s="2"/>
      <c r="AF79" s="2"/>
      <c r="AG79" s="2"/>
      <c r="AH79" s="2"/>
      <c r="AI79" s="2"/>
      <c r="AJ79" s="2"/>
      <c r="AK79" s="2"/>
      <c r="AL79" s="2"/>
      <c r="AM79" s="2"/>
      <c r="AN79" s="2"/>
      <c r="AO79" s="2"/>
    </row>
    <row r="80" spans="1:41" ht="14.25" customHeight="1">
      <c r="A80" s="2"/>
      <c r="B80" s="2"/>
      <c r="C80" s="115">
        <v>46388</v>
      </c>
      <c r="D80" s="125">
        <v>54</v>
      </c>
      <c r="E80" s="146"/>
      <c r="F80" s="227" t="e">
        <f t="shared" si="3"/>
        <v>#DIV/0!</v>
      </c>
      <c r="G80" s="182"/>
      <c r="H80" s="227" t="e">
        <f t="shared" si="4"/>
        <v>#DIV/0!</v>
      </c>
      <c r="I80" s="182"/>
      <c r="J80" s="225" t="e">
        <f t="shared" si="5"/>
        <v>#DIV/0!</v>
      </c>
      <c r="K80" s="182"/>
      <c r="L80" s="225">
        <f>'F5 - Operación '!Q52</f>
        <v>0</v>
      </c>
      <c r="M80" s="182"/>
      <c r="N80" s="145">
        <f t="shared" si="9"/>
        <v>0</v>
      </c>
      <c r="O80" s="227" t="e">
        <f t="shared" si="6"/>
        <v>#DIV/0!</v>
      </c>
      <c r="P80" s="182"/>
      <c r="Q80" s="2"/>
      <c r="R80" s="2"/>
      <c r="S80" s="132" t="e">
        <f t="shared" si="7"/>
        <v>#DIV/0!</v>
      </c>
      <c r="T80" s="143" t="e">
        <f t="shared" si="0"/>
        <v>#DIV/0!</v>
      </c>
      <c r="U80" s="143" t="e">
        <f t="shared" si="8"/>
        <v>#DIV/0!</v>
      </c>
      <c r="V80" s="2"/>
      <c r="W80" s="2"/>
      <c r="X80" s="2"/>
      <c r="Y80" s="2"/>
      <c r="Z80" s="2"/>
      <c r="AA80" s="2"/>
      <c r="AB80" s="2"/>
      <c r="AC80" s="2"/>
      <c r="AD80" s="2"/>
      <c r="AE80" s="2"/>
      <c r="AF80" s="2"/>
      <c r="AG80" s="2"/>
      <c r="AH80" s="2"/>
      <c r="AI80" s="2"/>
      <c r="AJ80" s="2"/>
      <c r="AK80" s="2"/>
      <c r="AL80" s="2"/>
      <c r="AM80" s="2"/>
      <c r="AN80" s="2"/>
      <c r="AO80" s="2"/>
    </row>
    <row r="81" spans="1:41" ht="14.25" customHeight="1">
      <c r="A81" s="2"/>
      <c r="B81" s="2"/>
      <c r="C81" s="115">
        <v>46419</v>
      </c>
      <c r="D81" s="125">
        <v>55</v>
      </c>
      <c r="E81" s="146"/>
      <c r="F81" s="227" t="e">
        <f t="shared" si="3"/>
        <v>#DIV/0!</v>
      </c>
      <c r="G81" s="182"/>
      <c r="H81" s="227" t="e">
        <f t="shared" si="4"/>
        <v>#DIV/0!</v>
      </c>
      <c r="I81" s="182"/>
      <c r="J81" s="225" t="e">
        <f t="shared" si="5"/>
        <v>#DIV/0!</v>
      </c>
      <c r="K81" s="182"/>
      <c r="L81" s="225">
        <f>'F5 - Operación '!Q53</f>
        <v>0</v>
      </c>
      <c r="M81" s="182"/>
      <c r="N81" s="145">
        <f t="shared" si="9"/>
        <v>0</v>
      </c>
      <c r="O81" s="227" t="e">
        <f t="shared" si="6"/>
        <v>#DIV/0!</v>
      </c>
      <c r="P81" s="182"/>
      <c r="Q81" s="2"/>
      <c r="R81" s="2"/>
      <c r="S81" s="132" t="e">
        <f t="shared" si="7"/>
        <v>#DIV/0!</v>
      </c>
      <c r="T81" s="143" t="e">
        <f t="shared" si="0"/>
        <v>#DIV/0!</v>
      </c>
      <c r="U81" s="143" t="e">
        <f t="shared" si="8"/>
        <v>#DIV/0!</v>
      </c>
      <c r="V81" s="2"/>
      <c r="W81" s="2"/>
      <c r="X81" s="2"/>
      <c r="Y81" s="2"/>
      <c r="Z81" s="2"/>
      <c r="AA81" s="2"/>
      <c r="AB81" s="2"/>
      <c r="AC81" s="2"/>
      <c r="AD81" s="2"/>
      <c r="AE81" s="2"/>
      <c r="AF81" s="2"/>
      <c r="AG81" s="2"/>
      <c r="AH81" s="2"/>
      <c r="AI81" s="2"/>
      <c r="AJ81" s="2"/>
      <c r="AK81" s="2"/>
      <c r="AL81" s="2"/>
      <c r="AM81" s="2"/>
      <c r="AN81" s="2"/>
      <c r="AO81" s="2"/>
    </row>
    <row r="82" spans="1:41" ht="14.25" customHeight="1">
      <c r="A82" s="2"/>
      <c r="B82" s="2"/>
      <c r="C82" s="115">
        <v>46447</v>
      </c>
      <c r="D82" s="125">
        <v>56</v>
      </c>
      <c r="E82" s="146"/>
      <c r="F82" s="227" t="e">
        <f t="shared" si="3"/>
        <v>#DIV/0!</v>
      </c>
      <c r="G82" s="182"/>
      <c r="H82" s="227" t="e">
        <f t="shared" si="4"/>
        <v>#DIV/0!</v>
      </c>
      <c r="I82" s="182"/>
      <c r="J82" s="225" t="e">
        <f t="shared" si="5"/>
        <v>#DIV/0!</v>
      </c>
      <c r="K82" s="182"/>
      <c r="L82" s="225">
        <f>'F5 - Operación '!Q54</f>
        <v>0</v>
      </c>
      <c r="M82" s="182"/>
      <c r="N82" s="145">
        <f t="shared" si="9"/>
        <v>0</v>
      </c>
      <c r="O82" s="227" t="e">
        <f t="shared" si="6"/>
        <v>#DIV/0!</v>
      </c>
      <c r="P82" s="182"/>
      <c r="Q82" s="2"/>
      <c r="R82" s="2"/>
      <c r="S82" s="132" t="e">
        <f t="shared" si="7"/>
        <v>#DIV/0!</v>
      </c>
      <c r="T82" s="143" t="e">
        <f t="shared" si="0"/>
        <v>#DIV/0!</v>
      </c>
      <c r="U82" s="143" t="e">
        <f t="shared" si="8"/>
        <v>#DIV/0!</v>
      </c>
      <c r="V82" s="2"/>
      <c r="W82" s="2"/>
      <c r="X82" s="2"/>
      <c r="Y82" s="2"/>
      <c r="Z82" s="2"/>
      <c r="AA82" s="2"/>
      <c r="AB82" s="2"/>
      <c r="AC82" s="2"/>
      <c r="AD82" s="2"/>
      <c r="AE82" s="2"/>
      <c r="AF82" s="2"/>
      <c r="AG82" s="2"/>
      <c r="AH82" s="2"/>
      <c r="AI82" s="2"/>
      <c r="AJ82" s="2"/>
      <c r="AK82" s="2"/>
      <c r="AL82" s="2"/>
      <c r="AM82" s="2"/>
      <c r="AN82" s="2"/>
      <c r="AO82" s="2"/>
    </row>
    <row r="83" spans="1:41" ht="14.25" customHeight="1">
      <c r="A83" s="2"/>
      <c r="B83" s="2"/>
      <c r="C83" s="115">
        <v>46478</v>
      </c>
      <c r="D83" s="125">
        <v>57</v>
      </c>
      <c r="E83" s="146"/>
      <c r="F83" s="227" t="e">
        <f t="shared" si="3"/>
        <v>#DIV/0!</v>
      </c>
      <c r="G83" s="182"/>
      <c r="H83" s="227" t="e">
        <f t="shared" si="4"/>
        <v>#DIV/0!</v>
      </c>
      <c r="I83" s="182"/>
      <c r="J83" s="225" t="e">
        <f t="shared" si="5"/>
        <v>#DIV/0!</v>
      </c>
      <c r="K83" s="182"/>
      <c r="L83" s="225">
        <f>'F5 - Operación '!Q55</f>
        <v>0</v>
      </c>
      <c r="M83" s="182"/>
      <c r="N83" s="145">
        <f t="shared" si="9"/>
        <v>0</v>
      </c>
      <c r="O83" s="227" t="e">
        <f t="shared" si="6"/>
        <v>#DIV/0!</v>
      </c>
      <c r="P83" s="182"/>
      <c r="Q83" s="2"/>
      <c r="R83" s="2"/>
      <c r="S83" s="132" t="e">
        <f t="shared" si="7"/>
        <v>#DIV/0!</v>
      </c>
      <c r="T83" s="143" t="e">
        <f t="shared" si="0"/>
        <v>#DIV/0!</v>
      </c>
      <c r="U83" s="143" t="e">
        <f t="shared" si="8"/>
        <v>#DIV/0!</v>
      </c>
      <c r="V83" s="2"/>
      <c r="W83" s="2"/>
      <c r="X83" s="2"/>
      <c r="Y83" s="2"/>
      <c r="Z83" s="2"/>
      <c r="AA83" s="2"/>
      <c r="AB83" s="2"/>
      <c r="AC83" s="2"/>
      <c r="AD83" s="2"/>
      <c r="AE83" s="2"/>
      <c r="AF83" s="2"/>
      <c r="AG83" s="2"/>
      <c r="AH83" s="2"/>
      <c r="AI83" s="2"/>
      <c r="AJ83" s="2"/>
      <c r="AK83" s="2"/>
      <c r="AL83" s="2"/>
      <c r="AM83" s="2"/>
      <c r="AN83" s="2"/>
      <c r="AO83" s="2"/>
    </row>
    <row r="84" spans="1:41" ht="14.25" customHeight="1">
      <c r="A84" s="2"/>
      <c r="B84" s="2"/>
      <c r="C84" s="115">
        <v>46508</v>
      </c>
      <c r="D84" s="125">
        <v>58</v>
      </c>
      <c r="E84" s="146"/>
      <c r="F84" s="227" t="e">
        <f t="shared" si="3"/>
        <v>#DIV/0!</v>
      </c>
      <c r="G84" s="182"/>
      <c r="H84" s="227" t="e">
        <f t="shared" si="4"/>
        <v>#DIV/0!</v>
      </c>
      <c r="I84" s="182"/>
      <c r="J84" s="225" t="e">
        <f t="shared" si="5"/>
        <v>#DIV/0!</v>
      </c>
      <c r="K84" s="182"/>
      <c r="L84" s="225">
        <f>'F5 - Operación '!Q56</f>
        <v>0</v>
      </c>
      <c r="M84" s="182"/>
      <c r="N84" s="145">
        <f t="shared" si="9"/>
        <v>0</v>
      </c>
      <c r="O84" s="227" t="e">
        <f t="shared" si="6"/>
        <v>#DIV/0!</v>
      </c>
      <c r="P84" s="182"/>
      <c r="Q84" s="2"/>
      <c r="R84" s="2"/>
      <c r="S84" s="132" t="e">
        <f t="shared" si="7"/>
        <v>#DIV/0!</v>
      </c>
      <c r="T84" s="143" t="e">
        <f t="shared" si="0"/>
        <v>#DIV/0!</v>
      </c>
      <c r="U84" s="143" t="e">
        <f t="shared" si="8"/>
        <v>#DIV/0!</v>
      </c>
      <c r="V84" s="2"/>
      <c r="W84" s="2"/>
      <c r="X84" s="2"/>
      <c r="Y84" s="2"/>
      <c r="Z84" s="2"/>
      <c r="AA84" s="2"/>
      <c r="AB84" s="2"/>
      <c r="AC84" s="2"/>
      <c r="AD84" s="2"/>
      <c r="AE84" s="2"/>
      <c r="AF84" s="2"/>
      <c r="AG84" s="2"/>
      <c r="AH84" s="2"/>
      <c r="AI84" s="2"/>
      <c r="AJ84" s="2"/>
      <c r="AK84" s="2"/>
      <c r="AL84" s="2"/>
      <c r="AM84" s="2"/>
      <c r="AN84" s="2"/>
      <c r="AO84" s="2"/>
    </row>
    <row r="85" spans="1:41" ht="14.25" customHeight="1">
      <c r="A85" s="2"/>
      <c r="B85" s="2"/>
      <c r="C85" s="115">
        <v>46539</v>
      </c>
      <c r="D85" s="125">
        <v>59</v>
      </c>
      <c r="E85" s="146"/>
      <c r="F85" s="227" t="e">
        <f t="shared" si="3"/>
        <v>#DIV/0!</v>
      </c>
      <c r="G85" s="182"/>
      <c r="H85" s="227" t="e">
        <f t="shared" si="4"/>
        <v>#DIV/0!</v>
      </c>
      <c r="I85" s="182"/>
      <c r="J85" s="225" t="e">
        <f t="shared" si="5"/>
        <v>#DIV/0!</v>
      </c>
      <c r="K85" s="182"/>
      <c r="L85" s="225">
        <f>'F5 - Operación '!Q57</f>
        <v>0</v>
      </c>
      <c r="M85" s="182"/>
      <c r="N85" s="145">
        <f t="shared" si="9"/>
        <v>0</v>
      </c>
      <c r="O85" s="227" t="e">
        <f t="shared" si="6"/>
        <v>#DIV/0!</v>
      </c>
      <c r="P85" s="182"/>
      <c r="Q85" s="2"/>
      <c r="R85" s="2"/>
      <c r="S85" s="132" t="e">
        <f t="shared" si="7"/>
        <v>#DIV/0!</v>
      </c>
      <c r="T85" s="143" t="e">
        <f t="shared" si="0"/>
        <v>#DIV/0!</v>
      </c>
      <c r="U85" s="143" t="e">
        <f t="shared" si="8"/>
        <v>#DIV/0!</v>
      </c>
      <c r="V85" s="2"/>
      <c r="W85" s="2"/>
      <c r="X85" s="2"/>
      <c r="Y85" s="2"/>
      <c r="Z85" s="2"/>
      <c r="AA85" s="2"/>
      <c r="AB85" s="2"/>
      <c r="AC85" s="2"/>
      <c r="AD85" s="2"/>
      <c r="AE85" s="2"/>
      <c r="AF85" s="2"/>
      <c r="AG85" s="2"/>
      <c r="AH85" s="2"/>
      <c r="AI85" s="2"/>
      <c r="AJ85" s="2"/>
      <c r="AK85" s="2"/>
      <c r="AL85" s="2"/>
      <c r="AM85" s="2"/>
      <c r="AN85" s="2"/>
      <c r="AO85" s="2"/>
    </row>
    <row r="86" spans="1:41" ht="14.25" customHeight="1">
      <c r="A86" s="1"/>
      <c r="B86" s="1"/>
      <c r="C86" s="115">
        <v>46569</v>
      </c>
      <c r="D86" s="125">
        <v>60</v>
      </c>
      <c r="E86" s="146"/>
      <c r="F86" s="227" t="e">
        <f t="shared" si="3"/>
        <v>#DIV/0!</v>
      </c>
      <c r="G86" s="182"/>
      <c r="H86" s="227" t="e">
        <f t="shared" si="4"/>
        <v>#DIV/0!</v>
      </c>
      <c r="I86" s="182"/>
      <c r="J86" s="225" t="e">
        <f t="shared" si="5"/>
        <v>#DIV/0!</v>
      </c>
      <c r="K86" s="182"/>
      <c r="L86" s="225">
        <f>'F5 - Operación '!Q58</f>
        <v>0</v>
      </c>
      <c r="M86" s="182"/>
      <c r="N86" s="145">
        <f t="shared" si="9"/>
        <v>0</v>
      </c>
      <c r="O86" s="227" t="e">
        <f t="shared" si="6"/>
        <v>#DIV/0!</v>
      </c>
      <c r="P86" s="182"/>
      <c r="Q86" s="1"/>
      <c r="R86" s="1"/>
      <c r="S86" s="132" t="e">
        <f t="shared" si="7"/>
        <v>#DIV/0!</v>
      </c>
      <c r="T86" s="143" t="e">
        <f t="shared" si="0"/>
        <v>#DIV/0!</v>
      </c>
      <c r="U86" s="143" t="e">
        <f t="shared" si="8"/>
        <v>#DIV/0!</v>
      </c>
      <c r="V86" s="1"/>
      <c r="W86" s="1"/>
      <c r="X86" s="1"/>
      <c r="Y86" s="1"/>
      <c r="Z86" s="1"/>
      <c r="AA86" s="1"/>
      <c r="AB86" s="1"/>
      <c r="AC86" s="1"/>
      <c r="AD86" s="1"/>
      <c r="AE86" s="1"/>
      <c r="AF86" s="1"/>
      <c r="AG86" s="1"/>
      <c r="AH86" s="1"/>
      <c r="AI86" s="1"/>
      <c r="AJ86" s="1"/>
      <c r="AK86" s="1"/>
      <c r="AL86" s="1"/>
      <c r="AM86" s="1"/>
      <c r="AN86" s="1"/>
      <c r="AO86" s="1"/>
    </row>
    <row r="87" spans="1:41" ht="14.25" customHeight="1">
      <c r="A87" s="1"/>
      <c r="B87" s="1"/>
      <c r="C87" s="115">
        <v>46600</v>
      </c>
      <c r="D87" s="125">
        <v>61</v>
      </c>
      <c r="E87" s="146"/>
      <c r="F87" s="227" t="e">
        <f t="shared" si="3"/>
        <v>#DIV/0!</v>
      </c>
      <c r="G87" s="182"/>
      <c r="H87" s="227" t="e">
        <f t="shared" si="4"/>
        <v>#DIV/0!</v>
      </c>
      <c r="I87" s="182"/>
      <c r="J87" s="225" t="e">
        <f t="shared" si="5"/>
        <v>#DIV/0!</v>
      </c>
      <c r="K87" s="182"/>
      <c r="L87" s="225">
        <f>'F5 - Operación '!Q59</f>
        <v>0</v>
      </c>
      <c r="M87" s="182"/>
      <c r="N87" s="145">
        <f t="shared" si="9"/>
        <v>0</v>
      </c>
      <c r="O87" s="227" t="e">
        <f t="shared" si="6"/>
        <v>#DIV/0!</v>
      </c>
      <c r="P87" s="182"/>
      <c r="Q87" s="1"/>
      <c r="R87" s="1"/>
      <c r="S87" s="132" t="e">
        <f t="shared" si="7"/>
        <v>#DIV/0!</v>
      </c>
      <c r="T87" s="143" t="e">
        <f t="shared" si="0"/>
        <v>#DIV/0!</v>
      </c>
      <c r="U87" s="143" t="e">
        <f t="shared" si="8"/>
        <v>#DIV/0!</v>
      </c>
      <c r="V87" s="1"/>
      <c r="W87" s="1"/>
      <c r="X87" s="1"/>
      <c r="Y87" s="1"/>
      <c r="Z87" s="1"/>
      <c r="AA87" s="1"/>
      <c r="AB87" s="1"/>
      <c r="AC87" s="1"/>
      <c r="AD87" s="1"/>
      <c r="AE87" s="1"/>
      <c r="AF87" s="1"/>
      <c r="AG87" s="1"/>
      <c r="AH87" s="1"/>
      <c r="AI87" s="1"/>
      <c r="AJ87" s="1"/>
      <c r="AK87" s="1"/>
      <c r="AL87" s="1"/>
      <c r="AM87" s="1"/>
      <c r="AN87" s="1"/>
      <c r="AO87" s="1"/>
    </row>
    <row r="88" spans="1:41" ht="14.25" customHeight="1">
      <c r="A88" s="1"/>
      <c r="B88" s="1"/>
      <c r="C88" s="115">
        <v>46631</v>
      </c>
      <c r="D88" s="125">
        <v>62</v>
      </c>
      <c r="E88" s="146"/>
      <c r="F88" s="227" t="e">
        <f t="shared" si="3"/>
        <v>#DIV/0!</v>
      </c>
      <c r="G88" s="182"/>
      <c r="H88" s="227" t="e">
        <f t="shared" si="4"/>
        <v>#DIV/0!</v>
      </c>
      <c r="I88" s="182"/>
      <c r="J88" s="225" t="e">
        <f t="shared" si="5"/>
        <v>#DIV/0!</v>
      </c>
      <c r="K88" s="182"/>
      <c r="L88" s="225">
        <f>'F5 - Operación '!Q60</f>
        <v>0</v>
      </c>
      <c r="M88" s="182"/>
      <c r="N88" s="145">
        <f t="shared" si="9"/>
        <v>0</v>
      </c>
      <c r="O88" s="227" t="e">
        <f t="shared" si="6"/>
        <v>#DIV/0!</v>
      </c>
      <c r="P88" s="182"/>
      <c r="Q88" s="1"/>
      <c r="R88" s="1"/>
      <c r="S88" s="132" t="e">
        <f t="shared" si="7"/>
        <v>#DIV/0!</v>
      </c>
      <c r="T88" s="143" t="e">
        <f t="shared" si="0"/>
        <v>#DIV/0!</v>
      </c>
      <c r="U88" s="143" t="e">
        <f t="shared" si="8"/>
        <v>#DIV/0!</v>
      </c>
      <c r="V88" s="1"/>
      <c r="W88" s="1"/>
      <c r="X88" s="1"/>
      <c r="Y88" s="1"/>
      <c r="Z88" s="1"/>
      <c r="AA88" s="1"/>
      <c r="AB88" s="1"/>
      <c r="AC88" s="1"/>
      <c r="AD88" s="1"/>
      <c r="AE88" s="1"/>
      <c r="AF88" s="1"/>
      <c r="AG88" s="1"/>
      <c r="AH88" s="1"/>
      <c r="AI88" s="1"/>
      <c r="AJ88" s="1"/>
      <c r="AK88" s="1"/>
      <c r="AL88" s="1"/>
      <c r="AM88" s="1"/>
      <c r="AN88" s="1"/>
      <c r="AO88" s="1"/>
    </row>
    <row r="89" spans="1:41" ht="14.25" customHeight="1">
      <c r="A89" s="1"/>
      <c r="B89" s="1"/>
      <c r="C89" s="115">
        <v>46661</v>
      </c>
      <c r="D89" s="125">
        <v>63</v>
      </c>
      <c r="E89" s="146"/>
      <c r="F89" s="227" t="e">
        <f t="shared" si="3"/>
        <v>#DIV/0!</v>
      </c>
      <c r="G89" s="182"/>
      <c r="H89" s="227" t="e">
        <f t="shared" si="4"/>
        <v>#DIV/0!</v>
      </c>
      <c r="I89" s="182"/>
      <c r="J89" s="225" t="e">
        <f t="shared" si="5"/>
        <v>#DIV/0!</v>
      </c>
      <c r="K89" s="182"/>
      <c r="L89" s="225">
        <f>'F5 - Operación '!Q61</f>
        <v>0</v>
      </c>
      <c r="M89" s="182"/>
      <c r="N89" s="145">
        <f t="shared" si="9"/>
        <v>0</v>
      </c>
      <c r="O89" s="227" t="e">
        <f t="shared" si="6"/>
        <v>#DIV/0!</v>
      </c>
      <c r="P89" s="182"/>
      <c r="Q89" s="1"/>
      <c r="R89" s="1"/>
      <c r="S89" s="132" t="e">
        <f t="shared" si="7"/>
        <v>#DIV/0!</v>
      </c>
      <c r="T89" s="143" t="e">
        <f t="shared" si="0"/>
        <v>#DIV/0!</v>
      </c>
      <c r="U89" s="143" t="e">
        <f t="shared" si="8"/>
        <v>#DIV/0!</v>
      </c>
      <c r="V89" s="1"/>
      <c r="W89" s="1"/>
      <c r="X89" s="1"/>
      <c r="Y89" s="1"/>
      <c r="Z89" s="1"/>
      <c r="AA89" s="1"/>
      <c r="AB89" s="1"/>
      <c r="AC89" s="1"/>
      <c r="AD89" s="1"/>
      <c r="AE89" s="1"/>
      <c r="AF89" s="1"/>
      <c r="AG89" s="1"/>
      <c r="AH89" s="1"/>
      <c r="AI89" s="1"/>
      <c r="AJ89" s="1"/>
      <c r="AK89" s="1"/>
      <c r="AL89" s="1"/>
      <c r="AM89" s="1"/>
      <c r="AN89" s="1"/>
      <c r="AO89" s="1"/>
    </row>
    <row r="90" spans="1:41" ht="14.25" customHeight="1">
      <c r="A90" s="1"/>
      <c r="B90" s="1"/>
      <c r="C90" s="115">
        <v>46692</v>
      </c>
      <c r="D90" s="125">
        <v>64</v>
      </c>
      <c r="E90" s="146"/>
      <c r="F90" s="227" t="e">
        <f t="shared" si="3"/>
        <v>#DIV/0!</v>
      </c>
      <c r="G90" s="182"/>
      <c r="H90" s="227" t="e">
        <f t="shared" si="4"/>
        <v>#DIV/0!</v>
      </c>
      <c r="I90" s="182"/>
      <c r="J90" s="225" t="e">
        <f t="shared" si="5"/>
        <v>#DIV/0!</v>
      </c>
      <c r="K90" s="182"/>
      <c r="L90" s="225">
        <f>'F5 - Operación '!Q62</f>
        <v>0</v>
      </c>
      <c r="M90" s="182"/>
      <c r="N90" s="145">
        <f t="shared" si="9"/>
        <v>0</v>
      </c>
      <c r="O90" s="227" t="e">
        <f t="shared" si="6"/>
        <v>#DIV/0!</v>
      </c>
      <c r="P90" s="182"/>
      <c r="Q90" s="1"/>
      <c r="R90" s="1"/>
      <c r="S90" s="132" t="e">
        <f t="shared" si="7"/>
        <v>#DIV/0!</v>
      </c>
      <c r="T90" s="143" t="e">
        <f t="shared" si="0"/>
        <v>#DIV/0!</v>
      </c>
      <c r="U90" s="143" t="e">
        <f t="shared" si="8"/>
        <v>#DIV/0!</v>
      </c>
      <c r="V90" s="1"/>
      <c r="W90" s="1"/>
      <c r="X90" s="1"/>
      <c r="Y90" s="1"/>
      <c r="Z90" s="1"/>
      <c r="AA90" s="1"/>
      <c r="AB90" s="1"/>
      <c r="AC90" s="1"/>
      <c r="AD90" s="1"/>
      <c r="AE90" s="1"/>
      <c r="AF90" s="1"/>
      <c r="AG90" s="1"/>
      <c r="AH90" s="1"/>
      <c r="AI90" s="1"/>
      <c r="AJ90" s="1"/>
      <c r="AK90" s="1"/>
      <c r="AL90" s="1"/>
      <c r="AM90" s="1"/>
      <c r="AN90" s="1"/>
      <c r="AO90" s="1"/>
    </row>
    <row r="91" spans="1:41" ht="14.25" customHeight="1">
      <c r="A91" s="1"/>
      <c r="B91" s="1"/>
      <c r="C91" s="115">
        <v>46722</v>
      </c>
      <c r="D91" s="125">
        <v>65</v>
      </c>
      <c r="E91" s="146"/>
      <c r="F91" s="227" t="e">
        <f t="shared" si="3"/>
        <v>#DIV/0!</v>
      </c>
      <c r="G91" s="182"/>
      <c r="H91" s="227" t="e">
        <f t="shared" si="4"/>
        <v>#DIV/0!</v>
      </c>
      <c r="I91" s="182"/>
      <c r="J91" s="225" t="e">
        <f t="shared" si="5"/>
        <v>#DIV/0!</v>
      </c>
      <c r="K91" s="182"/>
      <c r="L91" s="225">
        <f>'F5 - Operación '!Q63</f>
        <v>0</v>
      </c>
      <c r="M91" s="182"/>
      <c r="N91" s="145">
        <f t="shared" si="9"/>
        <v>0</v>
      </c>
      <c r="O91" s="227" t="e">
        <f t="shared" si="6"/>
        <v>#DIV/0!</v>
      </c>
      <c r="P91" s="182"/>
      <c r="Q91" s="1"/>
      <c r="R91" s="1"/>
      <c r="S91" s="132" t="e">
        <f t="shared" si="7"/>
        <v>#DIV/0!</v>
      </c>
      <c r="T91" s="143" t="e">
        <f t="shared" si="0"/>
        <v>#DIV/0!</v>
      </c>
      <c r="U91" s="143" t="e">
        <f t="shared" si="8"/>
        <v>#DIV/0!</v>
      </c>
      <c r="V91" s="1"/>
      <c r="W91" s="1"/>
      <c r="X91" s="1"/>
      <c r="Y91" s="1"/>
      <c r="Z91" s="1"/>
      <c r="AA91" s="1"/>
      <c r="AB91" s="1"/>
      <c r="AC91" s="1"/>
      <c r="AD91" s="1"/>
      <c r="AE91" s="1"/>
      <c r="AF91" s="1"/>
      <c r="AG91" s="1"/>
      <c r="AH91" s="1"/>
      <c r="AI91" s="1"/>
      <c r="AJ91" s="1"/>
      <c r="AK91" s="1"/>
      <c r="AL91" s="1"/>
      <c r="AM91" s="1"/>
      <c r="AN91" s="1"/>
      <c r="AO91" s="1"/>
    </row>
    <row r="92" spans="1:41" ht="14.25" customHeight="1">
      <c r="A92" s="1"/>
      <c r="B92" s="1"/>
      <c r="C92" s="115">
        <v>46753</v>
      </c>
      <c r="D92" s="125">
        <v>66</v>
      </c>
      <c r="E92" s="146"/>
      <c r="F92" s="227" t="e">
        <f t="shared" si="3"/>
        <v>#DIV/0!</v>
      </c>
      <c r="G92" s="182"/>
      <c r="H92" s="227" t="e">
        <f t="shared" si="4"/>
        <v>#DIV/0!</v>
      </c>
      <c r="I92" s="182"/>
      <c r="J92" s="225" t="e">
        <f t="shared" si="5"/>
        <v>#DIV/0!</v>
      </c>
      <c r="K92" s="182"/>
      <c r="L92" s="225">
        <f>'F5 - Operación '!Q64</f>
        <v>0</v>
      </c>
      <c r="M92" s="182"/>
      <c r="N92" s="145">
        <f t="shared" si="9"/>
        <v>0</v>
      </c>
      <c r="O92" s="227" t="e">
        <f t="shared" si="6"/>
        <v>#DIV/0!</v>
      </c>
      <c r="P92" s="182"/>
      <c r="Q92" s="1"/>
      <c r="R92" s="1"/>
      <c r="S92" s="132" t="e">
        <f t="shared" si="7"/>
        <v>#DIV/0!</v>
      </c>
      <c r="T92" s="143" t="e">
        <f t="shared" si="0"/>
        <v>#DIV/0!</v>
      </c>
      <c r="U92" s="143" t="e">
        <f t="shared" si="8"/>
        <v>#DIV/0!</v>
      </c>
      <c r="V92" s="1"/>
      <c r="W92" s="1"/>
      <c r="X92" s="1"/>
      <c r="Y92" s="1"/>
      <c r="Z92" s="1"/>
      <c r="AA92" s="1"/>
      <c r="AB92" s="1"/>
      <c r="AC92" s="1"/>
      <c r="AD92" s="1"/>
      <c r="AE92" s="1"/>
      <c r="AF92" s="1"/>
      <c r="AG92" s="1"/>
      <c r="AH92" s="1"/>
      <c r="AI92" s="1"/>
      <c r="AJ92" s="1"/>
      <c r="AK92" s="1"/>
      <c r="AL92" s="1"/>
      <c r="AM92" s="1"/>
      <c r="AN92" s="1"/>
      <c r="AO92" s="1"/>
    </row>
    <row r="93" spans="1:41" ht="14.25" customHeight="1">
      <c r="A93" s="1"/>
      <c r="B93" s="1"/>
      <c r="C93" s="115">
        <v>46784</v>
      </c>
      <c r="D93" s="125">
        <v>67</v>
      </c>
      <c r="E93" s="146"/>
      <c r="F93" s="227" t="e">
        <f t="shared" si="3"/>
        <v>#DIV/0!</v>
      </c>
      <c r="G93" s="182"/>
      <c r="H93" s="227" t="e">
        <f t="shared" si="4"/>
        <v>#DIV/0!</v>
      </c>
      <c r="I93" s="182"/>
      <c r="J93" s="225" t="e">
        <f t="shared" si="5"/>
        <v>#DIV/0!</v>
      </c>
      <c r="K93" s="182"/>
      <c r="L93" s="225">
        <f>'F5 - Operación '!Q65</f>
        <v>0</v>
      </c>
      <c r="M93" s="182"/>
      <c r="N93" s="145">
        <f t="shared" si="9"/>
        <v>0</v>
      </c>
      <c r="O93" s="227" t="e">
        <f t="shared" si="6"/>
        <v>#DIV/0!</v>
      </c>
      <c r="P93" s="182"/>
      <c r="Q93" s="1"/>
      <c r="R93" s="1"/>
      <c r="S93" s="132" t="e">
        <f t="shared" si="7"/>
        <v>#DIV/0!</v>
      </c>
      <c r="T93" s="143" t="e">
        <f t="shared" si="0"/>
        <v>#DIV/0!</v>
      </c>
      <c r="U93" s="143" t="e">
        <f t="shared" si="8"/>
        <v>#DIV/0!</v>
      </c>
      <c r="V93" s="1"/>
      <c r="W93" s="1"/>
      <c r="X93" s="1"/>
      <c r="Y93" s="1"/>
      <c r="Z93" s="1"/>
      <c r="AA93" s="1"/>
      <c r="AB93" s="1"/>
      <c r="AC93" s="1"/>
      <c r="AD93" s="1"/>
      <c r="AE93" s="1"/>
      <c r="AF93" s="1"/>
      <c r="AG93" s="1"/>
      <c r="AH93" s="1"/>
      <c r="AI93" s="1"/>
      <c r="AJ93" s="1"/>
      <c r="AK93" s="1"/>
      <c r="AL93" s="1"/>
      <c r="AM93" s="1"/>
      <c r="AN93" s="1"/>
      <c r="AO93" s="1"/>
    </row>
    <row r="94" spans="1:41" ht="14.25" customHeight="1">
      <c r="A94" s="1"/>
      <c r="B94" s="1"/>
      <c r="C94" s="115">
        <v>46813</v>
      </c>
      <c r="D94" s="125">
        <v>68</v>
      </c>
      <c r="E94" s="146"/>
      <c r="F94" s="227" t="e">
        <f t="shared" si="3"/>
        <v>#DIV/0!</v>
      </c>
      <c r="G94" s="182"/>
      <c r="H94" s="227" t="e">
        <f t="shared" si="4"/>
        <v>#DIV/0!</v>
      </c>
      <c r="I94" s="182"/>
      <c r="J94" s="225" t="e">
        <f t="shared" si="5"/>
        <v>#DIV/0!</v>
      </c>
      <c r="K94" s="182"/>
      <c r="L94" s="225">
        <f>'F5 - Operación '!Q66</f>
        <v>0</v>
      </c>
      <c r="M94" s="182"/>
      <c r="N94" s="145">
        <f t="shared" si="9"/>
        <v>0</v>
      </c>
      <c r="O94" s="227" t="e">
        <f t="shared" si="6"/>
        <v>#DIV/0!</v>
      </c>
      <c r="P94" s="182"/>
      <c r="Q94" s="1"/>
      <c r="R94" s="1"/>
      <c r="S94" s="132" t="e">
        <f t="shared" si="7"/>
        <v>#DIV/0!</v>
      </c>
      <c r="T94" s="143" t="e">
        <f t="shared" si="0"/>
        <v>#DIV/0!</v>
      </c>
      <c r="U94" s="143" t="e">
        <f t="shared" si="8"/>
        <v>#DIV/0!</v>
      </c>
      <c r="V94" s="1"/>
      <c r="W94" s="1"/>
      <c r="X94" s="1"/>
      <c r="Y94" s="1"/>
      <c r="Z94" s="1"/>
      <c r="AA94" s="1"/>
      <c r="AB94" s="1"/>
      <c r="AC94" s="1"/>
      <c r="AD94" s="1"/>
      <c r="AE94" s="1"/>
      <c r="AF94" s="1"/>
      <c r="AG94" s="1"/>
      <c r="AH94" s="1"/>
      <c r="AI94" s="1"/>
      <c r="AJ94" s="1"/>
      <c r="AK94" s="1"/>
      <c r="AL94" s="1"/>
      <c r="AM94" s="1"/>
      <c r="AN94" s="1"/>
      <c r="AO94" s="1"/>
    </row>
    <row r="95" spans="1:41" ht="14.25" customHeight="1">
      <c r="A95" s="1"/>
      <c r="B95" s="1"/>
      <c r="C95" s="115">
        <v>46844</v>
      </c>
      <c r="D95" s="125">
        <v>69</v>
      </c>
      <c r="E95" s="146"/>
      <c r="F95" s="227" t="e">
        <f t="shared" si="3"/>
        <v>#DIV/0!</v>
      </c>
      <c r="G95" s="182"/>
      <c r="H95" s="227" t="e">
        <f t="shared" si="4"/>
        <v>#DIV/0!</v>
      </c>
      <c r="I95" s="182"/>
      <c r="J95" s="225" t="e">
        <f t="shared" si="5"/>
        <v>#DIV/0!</v>
      </c>
      <c r="K95" s="182"/>
      <c r="L95" s="225">
        <f>'F5 - Operación '!Q67</f>
        <v>0</v>
      </c>
      <c r="M95" s="182"/>
      <c r="N95" s="145">
        <f t="shared" si="9"/>
        <v>0</v>
      </c>
      <c r="O95" s="227" t="e">
        <f t="shared" si="6"/>
        <v>#DIV/0!</v>
      </c>
      <c r="P95" s="182"/>
      <c r="Q95" s="1"/>
      <c r="R95" s="1"/>
      <c r="S95" s="132" t="e">
        <f t="shared" si="7"/>
        <v>#DIV/0!</v>
      </c>
      <c r="T95" s="143" t="e">
        <f t="shared" si="0"/>
        <v>#DIV/0!</v>
      </c>
      <c r="U95" s="143" t="e">
        <f t="shared" si="8"/>
        <v>#DIV/0!</v>
      </c>
      <c r="V95" s="1"/>
      <c r="W95" s="1"/>
      <c r="X95" s="1"/>
      <c r="Y95" s="1"/>
      <c r="Z95" s="1"/>
      <c r="AA95" s="1"/>
      <c r="AB95" s="1"/>
      <c r="AC95" s="1"/>
      <c r="AD95" s="1"/>
      <c r="AE95" s="1"/>
      <c r="AF95" s="1"/>
      <c r="AG95" s="1"/>
      <c r="AH95" s="1"/>
      <c r="AI95" s="1"/>
      <c r="AJ95" s="1"/>
      <c r="AK95" s="1"/>
      <c r="AL95" s="1"/>
      <c r="AM95" s="1"/>
      <c r="AN95" s="1"/>
      <c r="AO95" s="1"/>
    </row>
    <row r="96" spans="1:41" ht="14.25" customHeight="1">
      <c r="A96" s="1"/>
      <c r="B96" s="1"/>
      <c r="C96" s="115">
        <v>46874</v>
      </c>
      <c r="D96" s="125">
        <v>70</v>
      </c>
      <c r="E96" s="146"/>
      <c r="F96" s="227" t="e">
        <f t="shared" si="3"/>
        <v>#DIV/0!</v>
      </c>
      <c r="G96" s="182"/>
      <c r="H96" s="227" t="e">
        <f t="shared" si="4"/>
        <v>#DIV/0!</v>
      </c>
      <c r="I96" s="182"/>
      <c r="J96" s="225" t="e">
        <f t="shared" si="5"/>
        <v>#DIV/0!</v>
      </c>
      <c r="K96" s="182"/>
      <c r="L96" s="225">
        <f>'F5 - Operación '!Q68</f>
        <v>0</v>
      </c>
      <c r="M96" s="182"/>
      <c r="N96" s="145">
        <f t="shared" si="9"/>
        <v>0</v>
      </c>
      <c r="O96" s="227" t="e">
        <f t="shared" si="6"/>
        <v>#DIV/0!</v>
      </c>
      <c r="P96" s="182"/>
      <c r="Q96" s="1"/>
      <c r="R96" s="1"/>
      <c r="S96" s="132" t="e">
        <f t="shared" si="7"/>
        <v>#DIV/0!</v>
      </c>
      <c r="T96" s="143" t="e">
        <f t="shared" si="0"/>
        <v>#DIV/0!</v>
      </c>
      <c r="U96" s="143" t="e">
        <f t="shared" si="8"/>
        <v>#DIV/0!</v>
      </c>
      <c r="V96" s="1"/>
      <c r="W96" s="1"/>
      <c r="X96" s="1"/>
      <c r="Y96" s="1"/>
      <c r="Z96" s="1"/>
      <c r="AA96" s="1"/>
      <c r="AB96" s="1"/>
      <c r="AC96" s="1"/>
      <c r="AD96" s="1"/>
      <c r="AE96" s="1"/>
      <c r="AF96" s="1"/>
      <c r="AG96" s="1"/>
      <c r="AH96" s="1"/>
      <c r="AI96" s="1"/>
      <c r="AJ96" s="1"/>
      <c r="AK96" s="1"/>
      <c r="AL96" s="1"/>
      <c r="AM96" s="1"/>
      <c r="AN96" s="1"/>
      <c r="AO96" s="1"/>
    </row>
    <row r="97" spans="1:41" ht="14.25" customHeight="1">
      <c r="A97" s="1"/>
      <c r="B97" s="1"/>
      <c r="C97" s="115">
        <v>46905</v>
      </c>
      <c r="D97" s="125">
        <v>71</v>
      </c>
      <c r="E97" s="146"/>
      <c r="F97" s="227" t="e">
        <f t="shared" si="3"/>
        <v>#DIV/0!</v>
      </c>
      <c r="G97" s="182"/>
      <c r="H97" s="227" t="e">
        <f t="shared" si="4"/>
        <v>#DIV/0!</v>
      </c>
      <c r="I97" s="182"/>
      <c r="J97" s="225" t="e">
        <f t="shared" si="5"/>
        <v>#DIV/0!</v>
      </c>
      <c r="K97" s="182"/>
      <c r="L97" s="225">
        <f>'F5 - Operación '!Q69</f>
        <v>0</v>
      </c>
      <c r="M97" s="182"/>
      <c r="N97" s="145">
        <f t="shared" si="9"/>
        <v>0</v>
      </c>
      <c r="O97" s="227" t="e">
        <f t="shared" si="6"/>
        <v>#DIV/0!</v>
      </c>
      <c r="P97" s="182"/>
      <c r="Q97" s="1"/>
      <c r="R97" s="1"/>
      <c r="S97" s="132" t="e">
        <f t="shared" si="7"/>
        <v>#DIV/0!</v>
      </c>
      <c r="T97" s="143" t="e">
        <f t="shared" si="0"/>
        <v>#DIV/0!</v>
      </c>
      <c r="U97" s="143" t="e">
        <f t="shared" si="8"/>
        <v>#DIV/0!</v>
      </c>
      <c r="V97" s="1"/>
      <c r="W97" s="1"/>
      <c r="X97" s="1"/>
      <c r="Y97" s="1"/>
      <c r="Z97" s="1"/>
      <c r="AA97" s="1"/>
      <c r="AB97" s="1"/>
      <c r="AC97" s="1"/>
      <c r="AD97" s="1"/>
      <c r="AE97" s="1"/>
      <c r="AF97" s="1"/>
      <c r="AG97" s="1"/>
      <c r="AH97" s="1"/>
      <c r="AI97" s="1"/>
      <c r="AJ97" s="1"/>
      <c r="AK97" s="1"/>
      <c r="AL97" s="1"/>
      <c r="AM97" s="1"/>
      <c r="AN97" s="1"/>
      <c r="AO97" s="1"/>
    </row>
    <row r="98" spans="1:41" ht="14.25" customHeight="1">
      <c r="A98" s="1"/>
      <c r="B98" s="1"/>
      <c r="C98" s="115">
        <v>46935</v>
      </c>
      <c r="D98" s="125">
        <v>72</v>
      </c>
      <c r="E98" s="146"/>
      <c r="F98" s="227" t="e">
        <f t="shared" si="3"/>
        <v>#DIV/0!</v>
      </c>
      <c r="G98" s="182"/>
      <c r="H98" s="227" t="e">
        <f t="shared" si="4"/>
        <v>#DIV/0!</v>
      </c>
      <c r="I98" s="182"/>
      <c r="J98" s="225" t="e">
        <f t="shared" si="5"/>
        <v>#DIV/0!</v>
      </c>
      <c r="K98" s="182"/>
      <c r="L98" s="225">
        <f>'F5 - Operación '!Q70</f>
        <v>0</v>
      </c>
      <c r="M98" s="182"/>
      <c r="N98" s="145">
        <f t="shared" si="9"/>
        <v>0</v>
      </c>
      <c r="O98" s="227" t="e">
        <f t="shared" si="6"/>
        <v>#DIV/0!</v>
      </c>
      <c r="P98" s="182"/>
      <c r="Q98" s="1"/>
      <c r="R98" s="1"/>
      <c r="S98" s="132" t="e">
        <f t="shared" si="7"/>
        <v>#DIV/0!</v>
      </c>
      <c r="T98" s="143" t="e">
        <f t="shared" si="0"/>
        <v>#DIV/0!</v>
      </c>
      <c r="U98" s="143" t="e">
        <f t="shared" si="8"/>
        <v>#DIV/0!</v>
      </c>
      <c r="V98" s="1"/>
      <c r="W98" s="1"/>
      <c r="X98" s="1"/>
      <c r="Y98" s="1"/>
      <c r="Z98" s="1"/>
      <c r="AA98" s="1"/>
      <c r="AB98" s="1"/>
      <c r="AC98" s="1"/>
      <c r="AD98" s="1"/>
      <c r="AE98" s="1"/>
      <c r="AF98" s="1"/>
      <c r="AG98" s="1"/>
      <c r="AH98" s="1"/>
      <c r="AI98" s="1"/>
      <c r="AJ98" s="1"/>
      <c r="AK98" s="1"/>
      <c r="AL98" s="1"/>
      <c r="AM98" s="1"/>
      <c r="AN98" s="1"/>
      <c r="AO98" s="1"/>
    </row>
    <row r="99" spans="1:41" ht="14.25" customHeight="1">
      <c r="A99" s="1"/>
      <c r="B99" s="1"/>
      <c r="C99" s="115">
        <v>46966</v>
      </c>
      <c r="D99" s="125">
        <v>73</v>
      </c>
      <c r="E99" s="146"/>
      <c r="F99" s="227" t="e">
        <f t="shared" si="3"/>
        <v>#DIV/0!</v>
      </c>
      <c r="G99" s="182"/>
      <c r="H99" s="227" t="e">
        <f t="shared" si="4"/>
        <v>#DIV/0!</v>
      </c>
      <c r="I99" s="182"/>
      <c r="J99" s="225" t="e">
        <f t="shared" si="5"/>
        <v>#DIV/0!</v>
      </c>
      <c r="K99" s="182"/>
      <c r="L99" s="225">
        <f>'F5 - Operación '!Q71</f>
        <v>0</v>
      </c>
      <c r="M99" s="182"/>
      <c r="N99" s="145">
        <f t="shared" si="9"/>
        <v>0</v>
      </c>
      <c r="O99" s="227" t="e">
        <f t="shared" si="6"/>
        <v>#DIV/0!</v>
      </c>
      <c r="P99" s="182"/>
      <c r="Q99" s="1"/>
      <c r="R99" s="1"/>
      <c r="S99" s="132" t="e">
        <f t="shared" si="7"/>
        <v>#DIV/0!</v>
      </c>
      <c r="T99" s="143" t="e">
        <f t="shared" si="0"/>
        <v>#DIV/0!</v>
      </c>
      <c r="U99" s="143" t="e">
        <f t="shared" si="8"/>
        <v>#DIV/0!</v>
      </c>
      <c r="V99" s="1"/>
      <c r="W99" s="1"/>
      <c r="X99" s="1"/>
      <c r="Y99" s="1"/>
      <c r="Z99" s="1"/>
      <c r="AA99" s="1"/>
      <c r="AB99" s="1"/>
      <c r="AC99" s="1"/>
      <c r="AD99" s="1"/>
      <c r="AE99" s="1"/>
      <c r="AF99" s="1"/>
      <c r="AG99" s="1"/>
      <c r="AH99" s="1"/>
      <c r="AI99" s="1"/>
      <c r="AJ99" s="1"/>
      <c r="AK99" s="1"/>
      <c r="AL99" s="1"/>
      <c r="AM99" s="1"/>
      <c r="AN99" s="1"/>
      <c r="AO99" s="1"/>
    </row>
    <row r="100" spans="1:41" ht="14.25" customHeight="1">
      <c r="A100" s="1"/>
      <c r="B100" s="1"/>
      <c r="C100" s="115">
        <v>46997</v>
      </c>
      <c r="D100" s="125">
        <v>74</v>
      </c>
      <c r="E100" s="146"/>
      <c r="F100" s="227" t="e">
        <f t="shared" si="3"/>
        <v>#DIV/0!</v>
      </c>
      <c r="G100" s="182"/>
      <c r="H100" s="227" t="e">
        <f t="shared" si="4"/>
        <v>#DIV/0!</v>
      </c>
      <c r="I100" s="182"/>
      <c r="J100" s="225" t="e">
        <f t="shared" si="5"/>
        <v>#DIV/0!</v>
      </c>
      <c r="K100" s="182"/>
      <c r="L100" s="225">
        <f>'F5 - Operación '!Q72</f>
        <v>0</v>
      </c>
      <c r="M100" s="182"/>
      <c r="N100" s="145">
        <f t="shared" si="9"/>
        <v>0</v>
      </c>
      <c r="O100" s="227" t="e">
        <f t="shared" si="6"/>
        <v>#DIV/0!</v>
      </c>
      <c r="P100" s="182"/>
      <c r="Q100" s="1"/>
      <c r="R100" s="1"/>
      <c r="S100" s="132" t="e">
        <f t="shared" si="7"/>
        <v>#DIV/0!</v>
      </c>
      <c r="T100" s="143" t="e">
        <f t="shared" si="0"/>
        <v>#DIV/0!</v>
      </c>
      <c r="U100" s="143" t="e">
        <f t="shared" si="8"/>
        <v>#DIV/0!</v>
      </c>
      <c r="V100" s="1"/>
      <c r="W100" s="1"/>
      <c r="X100" s="1"/>
      <c r="Y100" s="1"/>
      <c r="Z100" s="1"/>
      <c r="AA100" s="1"/>
      <c r="AB100" s="1"/>
      <c r="AC100" s="1"/>
      <c r="AD100" s="1"/>
      <c r="AE100" s="1"/>
      <c r="AF100" s="1"/>
      <c r="AG100" s="1"/>
      <c r="AH100" s="1"/>
      <c r="AI100" s="1"/>
      <c r="AJ100" s="1"/>
      <c r="AK100" s="1"/>
      <c r="AL100" s="1"/>
      <c r="AM100" s="1"/>
      <c r="AN100" s="1"/>
      <c r="AO100" s="1"/>
    </row>
    <row r="101" spans="1:41" ht="14.25" customHeight="1">
      <c r="A101" s="1"/>
      <c r="B101" s="1"/>
      <c r="C101" s="115">
        <v>47027</v>
      </c>
      <c r="D101" s="125">
        <v>75</v>
      </c>
      <c r="E101" s="146"/>
      <c r="F101" s="227" t="e">
        <f t="shared" si="3"/>
        <v>#DIV/0!</v>
      </c>
      <c r="G101" s="182"/>
      <c r="H101" s="227" t="e">
        <f t="shared" si="4"/>
        <v>#DIV/0!</v>
      </c>
      <c r="I101" s="182"/>
      <c r="J101" s="225" t="e">
        <f t="shared" si="5"/>
        <v>#DIV/0!</v>
      </c>
      <c r="K101" s="182"/>
      <c r="L101" s="225">
        <f>'F5 - Operación '!Q73</f>
        <v>0</v>
      </c>
      <c r="M101" s="182"/>
      <c r="N101" s="145">
        <f t="shared" si="9"/>
        <v>0</v>
      </c>
      <c r="O101" s="227" t="e">
        <f t="shared" si="6"/>
        <v>#DIV/0!</v>
      </c>
      <c r="P101" s="182"/>
      <c r="Q101" s="1"/>
      <c r="R101" s="1"/>
      <c r="S101" s="132" t="e">
        <f t="shared" si="7"/>
        <v>#DIV/0!</v>
      </c>
      <c r="T101" s="143" t="e">
        <f t="shared" si="0"/>
        <v>#DIV/0!</v>
      </c>
      <c r="U101" s="143" t="e">
        <f t="shared" si="8"/>
        <v>#DIV/0!</v>
      </c>
      <c r="V101" s="1"/>
      <c r="W101" s="1"/>
      <c r="X101" s="1"/>
      <c r="Y101" s="1"/>
      <c r="Z101" s="1"/>
      <c r="AA101" s="1"/>
      <c r="AB101" s="1"/>
      <c r="AC101" s="1"/>
      <c r="AD101" s="1"/>
      <c r="AE101" s="1"/>
      <c r="AF101" s="1"/>
      <c r="AG101" s="1"/>
      <c r="AH101" s="1"/>
      <c r="AI101" s="1"/>
      <c r="AJ101" s="1"/>
      <c r="AK101" s="1"/>
      <c r="AL101" s="1"/>
      <c r="AM101" s="1"/>
      <c r="AN101" s="1"/>
      <c r="AO101" s="1"/>
    </row>
    <row r="102" spans="1:41" ht="14.25" customHeight="1">
      <c r="A102" s="1"/>
      <c r="B102" s="1"/>
      <c r="C102" s="115">
        <v>47058</v>
      </c>
      <c r="D102" s="125">
        <v>76</v>
      </c>
      <c r="E102" s="146"/>
      <c r="F102" s="227" t="e">
        <f t="shared" si="3"/>
        <v>#DIV/0!</v>
      </c>
      <c r="G102" s="182"/>
      <c r="H102" s="227" t="e">
        <f t="shared" si="4"/>
        <v>#DIV/0!</v>
      </c>
      <c r="I102" s="182"/>
      <c r="J102" s="225" t="e">
        <f t="shared" si="5"/>
        <v>#DIV/0!</v>
      </c>
      <c r="K102" s="182"/>
      <c r="L102" s="225">
        <f>'F5 - Operación '!Q74</f>
        <v>0</v>
      </c>
      <c r="M102" s="182"/>
      <c r="N102" s="145">
        <f t="shared" si="9"/>
        <v>0</v>
      </c>
      <c r="O102" s="227" t="e">
        <f t="shared" si="6"/>
        <v>#DIV/0!</v>
      </c>
      <c r="P102" s="182"/>
      <c r="Q102" s="1"/>
      <c r="R102" s="1"/>
      <c r="S102" s="132" t="e">
        <f t="shared" si="7"/>
        <v>#DIV/0!</v>
      </c>
      <c r="T102" s="143" t="e">
        <f t="shared" si="0"/>
        <v>#DIV/0!</v>
      </c>
      <c r="U102" s="143" t="e">
        <f t="shared" si="8"/>
        <v>#DIV/0!</v>
      </c>
      <c r="V102" s="1"/>
      <c r="W102" s="1"/>
      <c r="X102" s="1"/>
      <c r="Y102" s="1"/>
      <c r="Z102" s="1"/>
      <c r="AA102" s="1"/>
      <c r="AB102" s="1"/>
      <c r="AC102" s="1"/>
      <c r="AD102" s="1"/>
      <c r="AE102" s="1"/>
      <c r="AF102" s="1"/>
      <c r="AG102" s="1"/>
      <c r="AH102" s="1"/>
      <c r="AI102" s="1"/>
      <c r="AJ102" s="1"/>
      <c r="AK102" s="1"/>
      <c r="AL102" s="1"/>
      <c r="AM102" s="1"/>
      <c r="AN102" s="1"/>
      <c r="AO102" s="1"/>
    </row>
    <row r="103" spans="1:41" ht="14.25" customHeight="1">
      <c r="A103" s="1"/>
      <c r="B103" s="1"/>
      <c r="C103" s="115">
        <v>47088</v>
      </c>
      <c r="D103" s="125">
        <v>77</v>
      </c>
      <c r="E103" s="146"/>
      <c r="F103" s="227" t="e">
        <f t="shared" si="3"/>
        <v>#DIV/0!</v>
      </c>
      <c r="G103" s="182"/>
      <c r="H103" s="227" t="e">
        <f t="shared" si="4"/>
        <v>#DIV/0!</v>
      </c>
      <c r="I103" s="182"/>
      <c r="J103" s="225" t="e">
        <f t="shared" si="5"/>
        <v>#DIV/0!</v>
      </c>
      <c r="K103" s="182"/>
      <c r="L103" s="225">
        <f>'F5 - Operación '!Q75</f>
        <v>0</v>
      </c>
      <c r="M103" s="182"/>
      <c r="N103" s="145">
        <f t="shared" si="9"/>
        <v>0</v>
      </c>
      <c r="O103" s="227" t="e">
        <f t="shared" si="6"/>
        <v>#DIV/0!</v>
      </c>
      <c r="P103" s="182"/>
      <c r="Q103" s="1"/>
      <c r="R103" s="1"/>
      <c r="S103" s="132" t="e">
        <f t="shared" si="7"/>
        <v>#DIV/0!</v>
      </c>
      <c r="T103" s="143" t="e">
        <f t="shared" si="0"/>
        <v>#DIV/0!</v>
      </c>
      <c r="U103" s="143" t="e">
        <f t="shared" si="8"/>
        <v>#DIV/0!</v>
      </c>
      <c r="V103" s="1"/>
      <c r="W103" s="1"/>
      <c r="X103" s="1"/>
      <c r="Y103" s="1"/>
      <c r="Z103" s="1"/>
      <c r="AA103" s="1"/>
      <c r="AB103" s="1"/>
      <c r="AC103" s="1"/>
      <c r="AD103" s="1"/>
      <c r="AE103" s="1"/>
      <c r="AF103" s="1"/>
      <c r="AG103" s="1"/>
      <c r="AH103" s="1"/>
      <c r="AI103" s="1"/>
      <c r="AJ103" s="1"/>
      <c r="AK103" s="1"/>
      <c r="AL103" s="1"/>
      <c r="AM103" s="1"/>
      <c r="AN103" s="1"/>
      <c r="AO103" s="1"/>
    </row>
    <row r="104" spans="1:41" ht="14.25" customHeight="1">
      <c r="A104" s="1"/>
      <c r="B104" s="1"/>
      <c r="C104" s="115">
        <v>47119</v>
      </c>
      <c r="D104" s="125">
        <v>78</v>
      </c>
      <c r="E104" s="146"/>
      <c r="F104" s="227" t="e">
        <f t="shared" si="3"/>
        <v>#DIV/0!</v>
      </c>
      <c r="G104" s="182"/>
      <c r="H104" s="227" t="e">
        <f t="shared" si="4"/>
        <v>#DIV/0!</v>
      </c>
      <c r="I104" s="182"/>
      <c r="J104" s="225" t="e">
        <f t="shared" si="5"/>
        <v>#DIV/0!</v>
      </c>
      <c r="K104" s="182"/>
      <c r="L104" s="225">
        <f>'F5 - Operación '!Q76</f>
        <v>0</v>
      </c>
      <c r="M104" s="182"/>
      <c r="N104" s="145">
        <f t="shared" si="9"/>
        <v>0</v>
      </c>
      <c r="O104" s="227" t="e">
        <f t="shared" si="6"/>
        <v>#DIV/0!</v>
      </c>
      <c r="P104" s="182"/>
      <c r="Q104" s="1"/>
      <c r="R104" s="1"/>
      <c r="S104" s="132" t="e">
        <f t="shared" si="7"/>
        <v>#DIV/0!</v>
      </c>
      <c r="T104" s="143" t="e">
        <f t="shared" si="0"/>
        <v>#DIV/0!</v>
      </c>
      <c r="U104" s="143" t="e">
        <f t="shared" si="8"/>
        <v>#DIV/0!</v>
      </c>
      <c r="V104" s="1"/>
      <c r="W104" s="1"/>
      <c r="X104" s="1"/>
      <c r="Y104" s="1"/>
      <c r="Z104" s="1"/>
      <c r="AA104" s="1"/>
      <c r="AB104" s="1"/>
      <c r="AC104" s="1"/>
      <c r="AD104" s="1"/>
      <c r="AE104" s="1"/>
      <c r="AF104" s="1"/>
      <c r="AG104" s="1"/>
      <c r="AH104" s="1"/>
      <c r="AI104" s="1"/>
      <c r="AJ104" s="1"/>
      <c r="AK104" s="1"/>
      <c r="AL104" s="1"/>
      <c r="AM104" s="1"/>
      <c r="AN104" s="1"/>
      <c r="AO104" s="1"/>
    </row>
    <row r="105" spans="1:41" ht="14.25" customHeight="1">
      <c r="A105" s="1"/>
      <c r="B105" s="1"/>
      <c r="C105" s="115">
        <v>47150</v>
      </c>
      <c r="D105" s="125">
        <v>79</v>
      </c>
      <c r="E105" s="146"/>
      <c r="F105" s="227" t="e">
        <f t="shared" si="3"/>
        <v>#DIV/0!</v>
      </c>
      <c r="G105" s="182"/>
      <c r="H105" s="227" t="e">
        <f t="shared" si="4"/>
        <v>#DIV/0!</v>
      </c>
      <c r="I105" s="182"/>
      <c r="J105" s="225" t="e">
        <f t="shared" si="5"/>
        <v>#DIV/0!</v>
      </c>
      <c r="K105" s="182"/>
      <c r="L105" s="225">
        <f>'F5 - Operación '!Q77</f>
        <v>0</v>
      </c>
      <c r="M105" s="182"/>
      <c r="N105" s="145">
        <f t="shared" si="9"/>
        <v>0</v>
      </c>
      <c r="O105" s="227" t="e">
        <f t="shared" si="6"/>
        <v>#DIV/0!</v>
      </c>
      <c r="P105" s="182"/>
      <c r="Q105" s="1"/>
      <c r="R105" s="1"/>
      <c r="S105" s="132" t="e">
        <f t="shared" si="7"/>
        <v>#DIV/0!</v>
      </c>
      <c r="T105" s="143" t="e">
        <f t="shared" si="0"/>
        <v>#DIV/0!</v>
      </c>
      <c r="U105" s="143" t="e">
        <f t="shared" si="8"/>
        <v>#DIV/0!</v>
      </c>
      <c r="V105" s="1"/>
      <c r="W105" s="1"/>
      <c r="X105" s="1"/>
      <c r="Y105" s="1"/>
      <c r="Z105" s="1"/>
      <c r="AA105" s="1"/>
      <c r="AB105" s="1"/>
      <c r="AC105" s="1"/>
      <c r="AD105" s="1"/>
      <c r="AE105" s="1"/>
      <c r="AF105" s="1"/>
      <c r="AG105" s="1"/>
      <c r="AH105" s="1"/>
      <c r="AI105" s="1"/>
      <c r="AJ105" s="1"/>
      <c r="AK105" s="1"/>
      <c r="AL105" s="1"/>
      <c r="AM105" s="1"/>
      <c r="AN105" s="1"/>
      <c r="AO105" s="1"/>
    </row>
    <row r="106" spans="1:41" ht="14.25" customHeight="1">
      <c r="A106" s="1"/>
      <c r="B106" s="1"/>
      <c r="C106" s="115">
        <v>47178</v>
      </c>
      <c r="D106" s="125">
        <v>80</v>
      </c>
      <c r="E106" s="146"/>
      <c r="F106" s="227" t="e">
        <f t="shared" si="3"/>
        <v>#DIV/0!</v>
      </c>
      <c r="G106" s="182"/>
      <c r="H106" s="227" t="e">
        <f t="shared" si="4"/>
        <v>#DIV/0!</v>
      </c>
      <c r="I106" s="182"/>
      <c r="J106" s="225" t="e">
        <f t="shared" si="5"/>
        <v>#DIV/0!</v>
      </c>
      <c r="K106" s="182"/>
      <c r="L106" s="225">
        <f>'F5 - Operación '!Q78</f>
        <v>0</v>
      </c>
      <c r="M106" s="182"/>
      <c r="N106" s="145">
        <f t="shared" si="9"/>
        <v>0</v>
      </c>
      <c r="O106" s="227" t="e">
        <f t="shared" si="6"/>
        <v>#DIV/0!</v>
      </c>
      <c r="P106" s="182"/>
      <c r="Q106" s="1"/>
      <c r="R106" s="1"/>
      <c r="S106" s="132" t="e">
        <f t="shared" si="7"/>
        <v>#DIV/0!</v>
      </c>
      <c r="T106" s="143" t="e">
        <f t="shared" si="0"/>
        <v>#DIV/0!</v>
      </c>
      <c r="U106" s="143" t="e">
        <f t="shared" si="8"/>
        <v>#DIV/0!</v>
      </c>
      <c r="V106" s="1"/>
      <c r="W106" s="1"/>
      <c r="X106" s="1"/>
      <c r="Y106" s="1"/>
      <c r="Z106" s="1"/>
      <c r="AA106" s="1"/>
      <c r="AB106" s="1"/>
      <c r="AC106" s="1"/>
      <c r="AD106" s="1"/>
      <c r="AE106" s="1"/>
      <c r="AF106" s="1"/>
      <c r="AG106" s="1"/>
      <c r="AH106" s="1"/>
      <c r="AI106" s="1"/>
      <c r="AJ106" s="1"/>
      <c r="AK106" s="1"/>
      <c r="AL106" s="1"/>
      <c r="AM106" s="1"/>
      <c r="AN106" s="1"/>
      <c r="AO106" s="1"/>
    </row>
    <row r="107" spans="1:41" ht="14.25" customHeight="1">
      <c r="A107" s="1"/>
      <c r="B107" s="1"/>
      <c r="C107" s="115">
        <v>47209</v>
      </c>
      <c r="D107" s="125">
        <v>81</v>
      </c>
      <c r="E107" s="146"/>
      <c r="F107" s="227" t="e">
        <f t="shared" si="3"/>
        <v>#DIV/0!</v>
      </c>
      <c r="G107" s="182"/>
      <c r="H107" s="227" t="e">
        <f t="shared" si="4"/>
        <v>#DIV/0!</v>
      </c>
      <c r="I107" s="182"/>
      <c r="J107" s="225" t="e">
        <f t="shared" si="5"/>
        <v>#DIV/0!</v>
      </c>
      <c r="K107" s="182"/>
      <c r="L107" s="225">
        <f>'F5 - Operación '!Q79</f>
        <v>0</v>
      </c>
      <c r="M107" s="182"/>
      <c r="N107" s="145">
        <f t="shared" si="9"/>
        <v>0</v>
      </c>
      <c r="O107" s="227" t="e">
        <f t="shared" si="6"/>
        <v>#DIV/0!</v>
      </c>
      <c r="P107" s="182"/>
      <c r="Q107" s="1"/>
      <c r="R107" s="1"/>
      <c r="S107" s="132" t="e">
        <f t="shared" si="7"/>
        <v>#DIV/0!</v>
      </c>
      <c r="T107" s="143" t="e">
        <f t="shared" si="0"/>
        <v>#DIV/0!</v>
      </c>
      <c r="U107" s="143" t="e">
        <f t="shared" si="8"/>
        <v>#DIV/0!</v>
      </c>
      <c r="V107" s="1"/>
      <c r="W107" s="1"/>
      <c r="X107" s="1"/>
      <c r="Y107" s="1"/>
      <c r="Z107" s="1"/>
      <c r="AA107" s="1"/>
      <c r="AB107" s="1"/>
      <c r="AC107" s="1"/>
      <c r="AD107" s="1"/>
      <c r="AE107" s="1"/>
      <c r="AF107" s="1"/>
      <c r="AG107" s="1"/>
      <c r="AH107" s="1"/>
      <c r="AI107" s="1"/>
      <c r="AJ107" s="1"/>
      <c r="AK107" s="1"/>
      <c r="AL107" s="1"/>
      <c r="AM107" s="1"/>
      <c r="AN107" s="1"/>
      <c r="AO107" s="1"/>
    </row>
    <row r="108" spans="1:41" ht="14.25" customHeight="1">
      <c r="A108" s="1"/>
      <c r="B108" s="1"/>
      <c r="C108" s="115">
        <v>47239</v>
      </c>
      <c r="D108" s="125">
        <v>82</v>
      </c>
      <c r="E108" s="146"/>
      <c r="F108" s="227" t="e">
        <f t="shared" si="3"/>
        <v>#DIV/0!</v>
      </c>
      <c r="G108" s="182"/>
      <c r="H108" s="227" t="e">
        <f t="shared" si="4"/>
        <v>#DIV/0!</v>
      </c>
      <c r="I108" s="182"/>
      <c r="J108" s="225" t="e">
        <f t="shared" si="5"/>
        <v>#DIV/0!</v>
      </c>
      <c r="K108" s="182"/>
      <c r="L108" s="225">
        <f>'F5 - Operación '!Q80</f>
        <v>0</v>
      </c>
      <c r="M108" s="182"/>
      <c r="N108" s="145">
        <f t="shared" si="9"/>
        <v>0</v>
      </c>
      <c r="O108" s="227" t="e">
        <f t="shared" si="6"/>
        <v>#DIV/0!</v>
      </c>
      <c r="P108" s="182"/>
      <c r="Q108" s="1"/>
      <c r="R108" s="1"/>
      <c r="S108" s="132" t="e">
        <f t="shared" si="7"/>
        <v>#DIV/0!</v>
      </c>
      <c r="T108" s="143" t="e">
        <f t="shared" si="0"/>
        <v>#DIV/0!</v>
      </c>
      <c r="U108" s="143" t="e">
        <f t="shared" si="8"/>
        <v>#DIV/0!</v>
      </c>
      <c r="V108" s="1"/>
      <c r="W108" s="1"/>
      <c r="X108" s="1"/>
      <c r="Y108" s="1"/>
      <c r="Z108" s="1"/>
      <c r="AA108" s="1"/>
      <c r="AB108" s="1"/>
      <c r="AC108" s="1"/>
      <c r="AD108" s="1"/>
      <c r="AE108" s="1"/>
      <c r="AF108" s="1"/>
      <c r="AG108" s="1"/>
      <c r="AH108" s="1"/>
      <c r="AI108" s="1"/>
      <c r="AJ108" s="1"/>
      <c r="AK108" s="1"/>
      <c r="AL108" s="1"/>
      <c r="AM108" s="1"/>
      <c r="AN108" s="1"/>
      <c r="AO108" s="1"/>
    </row>
    <row r="109" spans="1:41" ht="14.25" customHeight="1">
      <c r="A109" s="1"/>
      <c r="B109" s="1"/>
      <c r="C109" s="115">
        <v>47270</v>
      </c>
      <c r="D109" s="125">
        <v>83</v>
      </c>
      <c r="E109" s="146"/>
      <c r="F109" s="227" t="e">
        <f t="shared" si="3"/>
        <v>#DIV/0!</v>
      </c>
      <c r="G109" s="182"/>
      <c r="H109" s="227" t="e">
        <f t="shared" si="4"/>
        <v>#DIV/0!</v>
      </c>
      <c r="I109" s="182"/>
      <c r="J109" s="225" t="e">
        <f t="shared" si="5"/>
        <v>#DIV/0!</v>
      </c>
      <c r="K109" s="182"/>
      <c r="L109" s="225">
        <f>'F5 - Operación '!Q81</f>
        <v>0</v>
      </c>
      <c r="M109" s="182"/>
      <c r="N109" s="145">
        <f t="shared" si="9"/>
        <v>0</v>
      </c>
      <c r="O109" s="227" t="e">
        <f t="shared" si="6"/>
        <v>#DIV/0!</v>
      </c>
      <c r="P109" s="182"/>
      <c r="Q109" s="1"/>
      <c r="R109" s="1"/>
      <c r="S109" s="132" t="e">
        <f t="shared" si="7"/>
        <v>#DIV/0!</v>
      </c>
      <c r="T109" s="143" t="e">
        <f t="shared" si="0"/>
        <v>#DIV/0!</v>
      </c>
      <c r="U109" s="143" t="e">
        <f t="shared" si="8"/>
        <v>#DIV/0!</v>
      </c>
      <c r="V109" s="1"/>
      <c r="W109" s="1"/>
      <c r="X109" s="1"/>
      <c r="Y109" s="1"/>
      <c r="Z109" s="1"/>
      <c r="AA109" s="1"/>
      <c r="AB109" s="1"/>
      <c r="AC109" s="1"/>
      <c r="AD109" s="1"/>
      <c r="AE109" s="1"/>
      <c r="AF109" s="1"/>
      <c r="AG109" s="1"/>
      <c r="AH109" s="1"/>
      <c r="AI109" s="1"/>
      <c r="AJ109" s="1"/>
      <c r="AK109" s="1"/>
      <c r="AL109" s="1"/>
      <c r="AM109" s="1"/>
      <c r="AN109" s="1"/>
      <c r="AO109" s="1"/>
    </row>
    <row r="110" spans="1:41" ht="14.25" customHeight="1">
      <c r="A110" s="1"/>
      <c r="B110" s="1"/>
      <c r="C110" s="115">
        <v>47300</v>
      </c>
      <c r="D110" s="125">
        <v>84</v>
      </c>
      <c r="E110" s="146"/>
      <c r="F110" s="227" t="e">
        <f t="shared" si="3"/>
        <v>#DIV/0!</v>
      </c>
      <c r="G110" s="182"/>
      <c r="H110" s="227" t="e">
        <f t="shared" si="4"/>
        <v>#DIV/0!</v>
      </c>
      <c r="I110" s="182"/>
      <c r="J110" s="225" t="e">
        <f t="shared" si="5"/>
        <v>#DIV/0!</v>
      </c>
      <c r="K110" s="182"/>
      <c r="L110" s="225">
        <f>'F5 - Operación '!Q82</f>
        <v>0</v>
      </c>
      <c r="M110" s="182"/>
      <c r="N110" s="145">
        <f t="shared" si="9"/>
        <v>0</v>
      </c>
      <c r="O110" s="227" t="e">
        <f t="shared" si="6"/>
        <v>#DIV/0!</v>
      </c>
      <c r="P110" s="182"/>
      <c r="Q110" s="1"/>
      <c r="R110" s="1"/>
      <c r="S110" s="132" t="e">
        <f t="shared" si="7"/>
        <v>#DIV/0!</v>
      </c>
      <c r="T110" s="143" t="e">
        <f t="shared" si="0"/>
        <v>#DIV/0!</v>
      </c>
      <c r="U110" s="143" t="e">
        <f t="shared" si="8"/>
        <v>#DIV/0!</v>
      </c>
      <c r="V110" s="1"/>
      <c r="W110" s="1"/>
      <c r="X110" s="1"/>
      <c r="Y110" s="1"/>
      <c r="Z110" s="1"/>
      <c r="AA110" s="1"/>
      <c r="AB110" s="1"/>
      <c r="AC110" s="1"/>
      <c r="AD110" s="1"/>
      <c r="AE110" s="1"/>
      <c r="AF110" s="1"/>
      <c r="AG110" s="1"/>
      <c r="AH110" s="1"/>
      <c r="AI110" s="1"/>
      <c r="AJ110" s="1"/>
      <c r="AK110" s="1"/>
      <c r="AL110" s="1"/>
      <c r="AM110" s="1"/>
      <c r="AN110" s="1"/>
      <c r="AO110" s="1"/>
    </row>
    <row r="111" spans="1:41" ht="14.25" customHeight="1">
      <c r="A111" s="1"/>
      <c r="B111" s="1"/>
      <c r="C111" s="115">
        <v>47331</v>
      </c>
      <c r="D111" s="125">
        <v>85</v>
      </c>
      <c r="E111" s="146"/>
      <c r="F111" s="227" t="e">
        <f t="shared" si="3"/>
        <v>#DIV/0!</v>
      </c>
      <c r="G111" s="182"/>
      <c r="H111" s="227" t="e">
        <f t="shared" si="4"/>
        <v>#DIV/0!</v>
      </c>
      <c r="I111" s="182"/>
      <c r="J111" s="225" t="e">
        <f t="shared" si="5"/>
        <v>#DIV/0!</v>
      </c>
      <c r="K111" s="182"/>
      <c r="L111" s="225">
        <f>'F5 - Operación '!Q83</f>
        <v>0</v>
      </c>
      <c r="M111" s="182"/>
      <c r="N111" s="145">
        <f t="shared" si="9"/>
        <v>0</v>
      </c>
      <c r="O111" s="227" t="e">
        <f t="shared" si="6"/>
        <v>#DIV/0!</v>
      </c>
      <c r="P111" s="182"/>
      <c r="Q111" s="1"/>
      <c r="R111" s="1"/>
      <c r="S111" s="132" t="e">
        <f t="shared" si="7"/>
        <v>#DIV/0!</v>
      </c>
      <c r="T111" s="143" t="e">
        <f t="shared" si="0"/>
        <v>#DIV/0!</v>
      </c>
      <c r="U111" s="143" t="e">
        <f t="shared" si="8"/>
        <v>#DIV/0!</v>
      </c>
      <c r="V111" s="1"/>
      <c r="W111" s="1"/>
      <c r="X111" s="1"/>
      <c r="Y111" s="1"/>
      <c r="Z111" s="1"/>
      <c r="AA111" s="1"/>
      <c r="AB111" s="1"/>
      <c r="AC111" s="1"/>
      <c r="AD111" s="1"/>
      <c r="AE111" s="1"/>
      <c r="AF111" s="1"/>
      <c r="AG111" s="1"/>
      <c r="AH111" s="1"/>
      <c r="AI111" s="1"/>
      <c r="AJ111" s="1"/>
      <c r="AK111" s="1"/>
      <c r="AL111" s="1"/>
      <c r="AM111" s="1"/>
      <c r="AN111" s="1"/>
      <c r="AO111" s="1"/>
    </row>
    <row r="112" spans="1:41" ht="14.25" customHeight="1">
      <c r="A112" s="1"/>
      <c r="B112" s="1"/>
      <c r="C112" s="115">
        <v>47362</v>
      </c>
      <c r="D112" s="125">
        <v>86</v>
      </c>
      <c r="E112" s="146"/>
      <c r="F112" s="227" t="e">
        <f t="shared" si="3"/>
        <v>#DIV/0!</v>
      </c>
      <c r="G112" s="182"/>
      <c r="H112" s="227" t="e">
        <f t="shared" si="4"/>
        <v>#DIV/0!</v>
      </c>
      <c r="I112" s="182"/>
      <c r="J112" s="225" t="e">
        <f t="shared" si="5"/>
        <v>#DIV/0!</v>
      </c>
      <c r="K112" s="182"/>
      <c r="L112" s="225">
        <f>'F5 - Operación '!Q84</f>
        <v>0</v>
      </c>
      <c r="M112" s="182"/>
      <c r="N112" s="145">
        <f t="shared" si="9"/>
        <v>0</v>
      </c>
      <c r="O112" s="227" t="e">
        <f t="shared" si="6"/>
        <v>#DIV/0!</v>
      </c>
      <c r="P112" s="182"/>
      <c r="Q112" s="1"/>
      <c r="R112" s="1"/>
      <c r="S112" s="132" t="e">
        <f t="shared" si="7"/>
        <v>#DIV/0!</v>
      </c>
      <c r="T112" s="143" t="e">
        <f t="shared" si="0"/>
        <v>#DIV/0!</v>
      </c>
      <c r="U112" s="143" t="e">
        <f t="shared" si="8"/>
        <v>#DIV/0!</v>
      </c>
      <c r="V112" s="1"/>
      <c r="W112" s="1"/>
      <c r="X112" s="1"/>
      <c r="Y112" s="1"/>
      <c r="Z112" s="1"/>
      <c r="AA112" s="1"/>
      <c r="AB112" s="1"/>
      <c r="AC112" s="1"/>
      <c r="AD112" s="1"/>
      <c r="AE112" s="1"/>
      <c r="AF112" s="1"/>
      <c r="AG112" s="1"/>
      <c r="AH112" s="1"/>
      <c r="AI112" s="1"/>
      <c r="AJ112" s="1"/>
      <c r="AK112" s="1"/>
      <c r="AL112" s="1"/>
      <c r="AM112" s="1"/>
      <c r="AN112" s="1"/>
      <c r="AO112" s="1"/>
    </row>
    <row r="113" spans="1:41" ht="14.25" customHeight="1">
      <c r="A113" s="1"/>
      <c r="B113" s="1"/>
      <c r="C113" s="115">
        <v>47392</v>
      </c>
      <c r="D113" s="125">
        <v>87</v>
      </c>
      <c r="E113" s="146"/>
      <c r="F113" s="227" t="e">
        <f t="shared" si="3"/>
        <v>#DIV/0!</v>
      </c>
      <c r="G113" s="182"/>
      <c r="H113" s="227" t="e">
        <f t="shared" si="4"/>
        <v>#DIV/0!</v>
      </c>
      <c r="I113" s="182"/>
      <c r="J113" s="225" t="e">
        <f t="shared" si="5"/>
        <v>#DIV/0!</v>
      </c>
      <c r="K113" s="182"/>
      <c r="L113" s="225">
        <f>'F5 - Operación '!Q85</f>
        <v>0</v>
      </c>
      <c r="M113" s="182"/>
      <c r="N113" s="145">
        <f t="shared" si="9"/>
        <v>0</v>
      </c>
      <c r="O113" s="227" t="e">
        <f t="shared" si="6"/>
        <v>#DIV/0!</v>
      </c>
      <c r="P113" s="182"/>
      <c r="Q113" s="1"/>
      <c r="R113" s="1"/>
      <c r="S113" s="132" t="e">
        <f t="shared" si="7"/>
        <v>#DIV/0!</v>
      </c>
      <c r="T113" s="143" t="e">
        <f t="shared" si="0"/>
        <v>#DIV/0!</v>
      </c>
      <c r="U113" s="143" t="e">
        <f t="shared" si="8"/>
        <v>#DIV/0!</v>
      </c>
      <c r="V113" s="1"/>
      <c r="W113" s="1"/>
      <c r="X113" s="1"/>
      <c r="Y113" s="1"/>
      <c r="Z113" s="1"/>
      <c r="AA113" s="1"/>
      <c r="AB113" s="1"/>
      <c r="AC113" s="1"/>
      <c r="AD113" s="1"/>
      <c r="AE113" s="1"/>
      <c r="AF113" s="1"/>
      <c r="AG113" s="1"/>
      <c r="AH113" s="1"/>
      <c r="AI113" s="1"/>
      <c r="AJ113" s="1"/>
      <c r="AK113" s="1"/>
      <c r="AL113" s="1"/>
      <c r="AM113" s="1"/>
      <c r="AN113" s="1"/>
      <c r="AO113" s="1"/>
    </row>
    <row r="114" spans="1:41" ht="14.25" customHeight="1">
      <c r="A114" s="1"/>
      <c r="B114" s="1"/>
      <c r="C114" s="115">
        <v>47423</v>
      </c>
      <c r="D114" s="125">
        <v>88</v>
      </c>
      <c r="E114" s="146"/>
      <c r="F114" s="227" t="e">
        <f t="shared" si="3"/>
        <v>#DIV/0!</v>
      </c>
      <c r="G114" s="182"/>
      <c r="H114" s="227" t="e">
        <f t="shared" si="4"/>
        <v>#DIV/0!</v>
      </c>
      <c r="I114" s="182"/>
      <c r="J114" s="225" t="e">
        <f t="shared" si="5"/>
        <v>#DIV/0!</v>
      </c>
      <c r="K114" s="182"/>
      <c r="L114" s="225">
        <f>'F5 - Operación '!Q86</f>
        <v>0</v>
      </c>
      <c r="M114" s="182"/>
      <c r="N114" s="145">
        <f t="shared" si="9"/>
        <v>0</v>
      </c>
      <c r="O114" s="227" t="e">
        <f t="shared" si="6"/>
        <v>#DIV/0!</v>
      </c>
      <c r="P114" s="182"/>
      <c r="Q114" s="1"/>
      <c r="R114" s="1"/>
      <c r="S114" s="132" t="e">
        <f t="shared" si="7"/>
        <v>#DIV/0!</v>
      </c>
      <c r="T114" s="143" t="e">
        <f t="shared" si="0"/>
        <v>#DIV/0!</v>
      </c>
      <c r="U114" s="143" t="e">
        <f t="shared" si="8"/>
        <v>#DIV/0!</v>
      </c>
      <c r="V114" s="1"/>
      <c r="W114" s="1"/>
      <c r="X114" s="1"/>
      <c r="Y114" s="1"/>
      <c r="Z114" s="1"/>
      <c r="AA114" s="1"/>
      <c r="AB114" s="1"/>
      <c r="AC114" s="1"/>
      <c r="AD114" s="1"/>
      <c r="AE114" s="1"/>
      <c r="AF114" s="1"/>
      <c r="AG114" s="1"/>
      <c r="AH114" s="1"/>
      <c r="AI114" s="1"/>
      <c r="AJ114" s="1"/>
      <c r="AK114" s="1"/>
      <c r="AL114" s="1"/>
      <c r="AM114" s="1"/>
      <c r="AN114" s="1"/>
      <c r="AO114" s="1"/>
    </row>
    <row r="115" spans="1:41" ht="14.25" customHeight="1">
      <c r="A115" s="1"/>
      <c r="B115" s="1"/>
      <c r="C115" s="115">
        <v>47453</v>
      </c>
      <c r="D115" s="125">
        <v>89</v>
      </c>
      <c r="E115" s="146"/>
      <c r="F115" s="227" t="e">
        <f t="shared" si="3"/>
        <v>#DIV/0!</v>
      </c>
      <c r="G115" s="182"/>
      <c r="H115" s="227" t="e">
        <f t="shared" si="4"/>
        <v>#DIV/0!</v>
      </c>
      <c r="I115" s="182"/>
      <c r="J115" s="225" t="e">
        <f t="shared" si="5"/>
        <v>#DIV/0!</v>
      </c>
      <c r="K115" s="182"/>
      <c r="L115" s="225">
        <f>'F5 - Operación '!Q87</f>
        <v>0</v>
      </c>
      <c r="M115" s="182"/>
      <c r="N115" s="145">
        <f t="shared" si="9"/>
        <v>0</v>
      </c>
      <c r="O115" s="227" t="e">
        <f t="shared" si="6"/>
        <v>#DIV/0!</v>
      </c>
      <c r="P115" s="182"/>
      <c r="Q115" s="1"/>
      <c r="R115" s="1"/>
      <c r="S115" s="132" t="e">
        <f t="shared" si="7"/>
        <v>#DIV/0!</v>
      </c>
      <c r="T115" s="143" t="e">
        <f t="shared" si="0"/>
        <v>#DIV/0!</v>
      </c>
      <c r="U115" s="143" t="e">
        <f t="shared" si="8"/>
        <v>#DIV/0!</v>
      </c>
      <c r="V115" s="1"/>
      <c r="W115" s="1"/>
      <c r="X115" s="1"/>
      <c r="Y115" s="1"/>
      <c r="Z115" s="1"/>
      <c r="AA115" s="1"/>
      <c r="AB115" s="1"/>
      <c r="AC115" s="1"/>
      <c r="AD115" s="1"/>
      <c r="AE115" s="1"/>
      <c r="AF115" s="1"/>
      <c r="AG115" s="1"/>
      <c r="AH115" s="1"/>
      <c r="AI115" s="1"/>
      <c r="AJ115" s="1"/>
      <c r="AK115" s="1"/>
      <c r="AL115" s="1"/>
      <c r="AM115" s="1"/>
      <c r="AN115" s="1"/>
      <c r="AO115" s="1"/>
    </row>
    <row r="116" spans="1:41" ht="14.25" customHeight="1">
      <c r="A116" s="1"/>
      <c r="B116" s="1"/>
      <c r="C116" s="115">
        <v>47484</v>
      </c>
      <c r="D116" s="125">
        <v>90</v>
      </c>
      <c r="E116" s="146"/>
      <c r="F116" s="227" t="e">
        <f t="shared" si="3"/>
        <v>#DIV/0!</v>
      </c>
      <c r="G116" s="182"/>
      <c r="H116" s="227" t="e">
        <f t="shared" si="4"/>
        <v>#DIV/0!</v>
      </c>
      <c r="I116" s="182"/>
      <c r="J116" s="225" t="e">
        <f t="shared" si="5"/>
        <v>#DIV/0!</v>
      </c>
      <c r="K116" s="182"/>
      <c r="L116" s="225">
        <f>'F5 - Operación '!Q88</f>
        <v>0</v>
      </c>
      <c r="M116" s="182"/>
      <c r="N116" s="145">
        <f t="shared" si="9"/>
        <v>0</v>
      </c>
      <c r="O116" s="227" t="e">
        <f t="shared" si="6"/>
        <v>#DIV/0!</v>
      </c>
      <c r="P116" s="182"/>
      <c r="Q116" s="1"/>
      <c r="R116" s="1"/>
      <c r="S116" s="132" t="e">
        <f t="shared" si="7"/>
        <v>#DIV/0!</v>
      </c>
      <c r="T116" s="143" t="e">
        <f t="shared" si="0"/>
        <v>#DIV/0!</v>
      </c>
      <c r="U116" s="143" t="e">
        <f t="shared" si="8"/>
        <v>#DIV/0!</v>
      </c>
      <c r="V116" s="1"/>
      <c r="W116" s="1"/>
      <c r="X116" s="1"/>
      <c r="Y116" s="1"/>
      <c r="Z116" s="1"/>
      <c r="AA116" s="1"/>
      <c r="AB116" s="1"/>
      <c r="AC116" s="1"/>
      <c r="AD116" s="1"/>
      <c r="AE116" s="1"/>
      <c r="AF116" s="1"/>
      <c r="AG116" s="1"/>
      <c r="AH116" s="1"/>
      <c r="AI116" s="1"/>
      <c r="AJ116" s="1"/>
      <c r="AK116" s="1"/>
      <c r="AL116" s="1"/>
      <c r="AM116" s="1"/>
      <c r="AN116" s="1"/>
      <c r="AO116" s="1"/>
    </row>
    <row r="117" spans="1:41" ht="14.25" customHeight="1">
      <c r="A117" s="1"/>
      <c r="B117" s="1"/>
      <c r="C117" s="115">
        <v>47515</v>
      </c>
      <c r="D117" s="125">
        <v>91</v>
      </c>
      <c r="E117" s="146"/>
      <c r="F117" s="227" t="e">
        <f t="shared" si="3"/>
        <v>#DIV/0!</v>
      </c>
      <c r="G117" s="182"/>
      <c r="H117" s="227" t="e">
        <f t="shared" si="4"/>
        <v>#DIV/0!</v>
      </c>
      <c r="I117" s="182"/>
      <c r="J117" s="225" t="e">
        <f t="shared" si="5"/>
        <v>#DIV/0!</v>
      </c>
      <c r="K117" s="182"/>
      <c r="L117" s="225">
        <f>'F5 - Operación '!Q89</f>
        <v>0</v>
      </c>
      <c r="M117" s="182"/>
      <c r="N117" s="145">
        <f t="shared" si="9"/>
        <v>0</v>
      </c>
      <c r="O117" s="227" t="e">
        <f t="shared" si="6"/>
        <v>#DIV/0!</v>
      </c>
      <c r="P117" s="182"/>
      <c r="Q117" s="1"/>
      <c r="R117" s="1"/>
      <c r="S117" s="132" t="e">
        <f t="shared" si="7"/>
        <v>#DIV/0!</v>
      </c>
      <c r="T117" s="143" t="e">
        <f t="shared" si="0"/>
        <v>#DIV/0!</v>
      </c>
      <c r="U117" s="143" t="e">
        <f t="shared" si="8"/>
        <v>#DIV/0!</v>
      </c>
      <c r="V117" s="1"/>
      <c r="W117" s="1"/>
      <c r="X117" s="1"/>
      <c r="Y117" s="1"/>
      <c r="Z117" s="1"/>
      <c r="AA117" s="1"/>
      <c r="AB117" s="1"/>
      <c r="AC117" s="1"/>
      <c r="AD117" s="1"/>
      <c r="AE117" s="1"/>
      <c r="AF117" s="1"/>
      <c r="AG117" s="1"/>
      <c r="AH117" s="1"/>
      <c r="AI117" s="1"/>
      <c r="AJ117" s="1"/>
      <c r="AK117" s="1"/>
      <c r="AL117" s="1"/>
      <c r="AM117" s="1"/>
      <c r="AN117" s="1"/>
      <c r="AO117" s="1"/>
    </row>
    <row r="118" spans="1:41" ht="14.25" customHeight="1">
      <c r="A118" s="1"/>
      <c r="B118" s="1"/>
      <c r="C118" s="115">
        <v>47543</v>
      </c>
      <c r="D118" s="125">
        <v>92</v>
      </c>
      <c r="E118" s="146"/>
      <c r="F118" s="227" t="e">
        <f t="shared" si="3"/>
        <v>#DIV/0!</v>
      </c>
      <c r="G118" s="182"/>
      <c r="H118" s="227" t="e">
        <f t="shared" si="4"/>
        <v>#DIV/0!</v>
      </c>
      <c r="I118" s="182"/>
      <c r="J118" s="225" t="e">
        <f t="shared" si="5"/>
        <v>#DIV/0!</v>
      </c>
      <c r="K118" s="182"/>
      <c r="L118" s="225">
        <f>'F5 - Operación '!Q90</f>
        <v>0</v>
      </c>
      <c r="M118" s="182"/>
      <c r="N118" s="145">
        <f t="shared" si="9"/>
        <v>0</v>
      </c>
      <c r="O118" s="227" t="e">
        <f t="shared" si="6"/>
        <v>#DIV/0!</v>
      </c>
      <c r="P118" s="182"/>
      <c r="Q118" s="1"/>
      <c r="R118" s="1"/>
      <c r="S118" s="132" t="e">
        <f t="shared" si="7"/>
        <v>#DIV/0!</v>
      </c>
      <c r="T118" s="143" t="e">
        <f t="shared" si="0"/>
        <v>#DIV/0!</v>
      </c>
      <c r="U118" s="143" t="e">
        <f t="shared" si="8"/>
        <v>#DIV/0!</v>
      </c>
      <c r="V118" s="1"/>
      <c r="W118" s="1"/>
      <c r="X118" s="1"/>
      <c r="Y118" s="1"/>
      <c r="Z118" s="1"/>
      <c r="AA118" s="1"/>
      <c r="AB118" s="1"/>
      <c r="AC118" s="1"/>
      <c r="AD118" s="1"/>
      <c r="AE118" s="1"/>
      <c r="AF118" s="1"/>
      <c r="AG118" s="1"/>
      <c r="AH118" s="1"/>
      <c r="AI118" s="1"/>
      <c r="AJ118" s="1"/>
      <c r="AK118" s="1"/>
      <c r="AL118" s="1"/>
      <c r="AM118" s="1"/>
      <c r="AN118" s="1"/>
      <c r="AO118" s="1"/>
    </row>
    <row r="119" spans="1:41" ht="14.25" customHeight="1">
      <c r="A119" s="1"/>
      <c r="B119" s="1"/>
      <c r="C119" s="115">
        <v>47574</v>
      </c>
      <c r="D119" s="125">
        <v>93</v>
      </c>
      <c r="E119" s="146"/>
      <c r="F119" s="227" t="e">
        <f t="shared" si="3"/>
        <v>#DIV/0!</v>
      </c>
      <c r="G119" s="182"/>
      <c r="H119" s="227" t="e">
        <f t="shared" si="4"/>
        <v>#DIV/0!</v>
      </c>
      <c r="I119" s="182"/>
      <c r="J119" s="225" t="e">
        <f t="shared" si="5"/>
        <v>#DIV/0!</v>
      </c>
      <c r="K119" s="182"/>
      <c r="L119" s="225">
        <f>'F5 - Operación '!Q91</f>
        <v>0</v>
      </c>
      <c r="M119" s="182"/>
      <c r="N119" s="145">
        <f t="shared" si="9"/>
        <v>0</v>
      </c>
      <c r="O119" s="227" t="e">
        <f t="shared" si="6"/>
        <v>#DIV/0!</v>
      </c>
      <c r="P119" s="182"/>
      <c r="Q119" s="1"/>
      <c r="R119" s="1"/>
      <c r="S119" s="132" t="e">
        <f t="shared" si="7"/>
        <v>#DIV/0!</v>
      </c>
      <c r="T119" s="143" t="e">
        <f t="shared" si="0"/>
        <v>#DIV/0!</v>
      </c>
      <c r="U119" s="143" t="e">
        <f t="shared" si="8"/>
        <v>#DIV/0!</v>
      </c>
      <c r="V119" s="1"/>
      <c r="W119" s="1"/>
      <c r="X119" s="1"/>
      <c r="Y119" s="1"/>
      <c r="Z119" s="1"/>
      <c r="AA119" s="1"/>
      <c r="AB119" s="1"/>
      <c r="AC119" s="1"/>
      <c r="AD119" s="1"/>
      <c r="AE119" s="1"/>
      <c r="AF119" s="1"/>
      <c r="AG119" s="1"/>
      <c r="AH119" s="1"/>
      <c r="AI119" s="1"/>
      <c r="AJ119" s="1"/>
      <c r="AK119" s="1"/>
      <c r="AL119" s="1"/>
      <c r="AM119" s="1"/>
      <c r="AN119" s="1"/>
      <c r="AO119" s="1"/>
    </row>
    <row r="120" spans="1:41" ht="14.25" customHeight="1">
      <c r="A120" s="1"/>
      <c r="B120" s="1"/>
      <c r="C120" s="115">
        <v>47604</v>
      </c>
      <c r="D120" s="125">
        <v>94</v>
      </c>
      <c r="E120" s="146"/>
      <c r="F120" s="227" t="e">
        <f t="shared" si="3"/>
        <v>#DIV/0!</v>
      </c>
      <c r="G120" s="182"/>
      <c r="H120" s="227" t="e">
        <f t="shared" si="4"/>
        <v>#DIV/0!</v>
      </c>
      <c r="I120" s="182"/>
      <c r="J120" s="225" t="e">
        <f t="shared" si="5"/>
        <v>#DIV/0!</v>
      </c>
      <c r="K120" s="182"/>
      <c r="L120" s="225">
        <f>'F5 - Operación '!Q92</f>
        <v>0</v>
      </c>
      <c r="M120" s="182"/>
      <c r="N120" s="145">
        <f t="shared" si="9"/>
        <v>0</v>
      </c>
      <c r="O120" s="227" t="e">
        <f t="shared" si="6"/>
        <v>#DIV/0!</v>
      </c>
      <c r="P120" s="182"/>
      <c r="Q120" s="1"/>
      <c r="R120" s="1"/>
      <c r="S120" s="132" t="e">
        <f t="shared" si="7"/>
        <v>#DIV/0!</v>
      </c>
      <c r="T120" s="143" t="e">
        <f t="shared" si="0"/>
        <v>#DIV/0!</v>
      </c>
      <c r="U120" s="143" t="e">
        <f t="shared" si="8"/>
        <v>#DIV/0!</v>
      </c>
      <c r="V120" s="1"/>
      <c r="W120" s="1"/>
      <c r="X120" s="1"/>
      <c r="Y120" s="1"/>
      <c r="Z120" s="1"/>
      <c r="AA120" s="1"/>
      <c r="AB120" s="1"/>
      <c r="AC120" s="1"/>
      <c r="AD120" s="1"/>
      <c r="AE120" s="1"/>
      <c r="AF120" s="1"/>
      <c r="AG120" s="1"/>
      <c r="AH120" s="1"/>
      <c r="AI120" s="1"/>
      <c r="AJ120" s="1"/>
      <c r="AK120" s="1"/>
      <c r="AL120" s="1"/>
      <c r="AM120" s="1"/>
      <c r="AN120" s="1"/>
      <c r="AO120" s="1"/>
    </row>
    <row r="121" spans="1:41" ht="14.25" customHeight="1">
      <c r="A121" s="1"/>
      <c r="B121" s="1"/>
      <c r="C121" s="115">
        <v>47635</v>
      </c>
      <c r="D121" s="125">
        <v>95</v>
      </c>
      <c r="E121" s="146"/>
      <c r="F121" s="227" t="e">
        <f t="shared" si="3"/>
        <v>#DIV/0!</v>
      </c>
      <c r="G121" s="182"/>
      <c r="H121" s="227" t="e">
        <f t="shared" si="4"/>
        <v>#DIV/0!</v>
      </c>
      <c r="I121" s="182"/>
      <c r="J121" s="225" t="e">
        <f t="shared" si="5"/>
        <v>#DIV/0!</v>
      </c>
      <c r="K121" s="182"/>
      <c r="L121" s="225">
        <f>'F5 - Operación '!Q93</f>
        <v>0</v>
      </c>
      <c r="M121" s="182"/>
      <c r="N121" s="145">
        <f t="shared" si="9"/>
        <v>0</v>
      </c>
      <c r="O121" s="227" t="e">
        <f t="shared" si="6"/>
        <v>#DIV/0!</v>
      </c>
      <c r="P121" s="182"/>
      <c r="Q121" s="1"/>
      <c r="R121" s="1"/>
      <c r="S121" s="132" t="e">
        <f t="shared" si="7"/>
        <v>#DIV/0!</v>
      </c>
      <c r="T121" s="143" t="e">
        <f t="shared" si="0"/>
        <v>#DIV/0!</v>
      </c>
      <c r="U121" s="143" t="e">
        <f t="shared" si="8"/>
        <v>#DIV/0!</v>
      </c>
      <c r="V121" s="1"/>
      <c r="W121" s="1"/>
      <c r="X121" s="1"/>
      <c r="Y121" s="1"/>
      <c r="Z121" s="1"/>
      <c r="AA121" s="1"/>
      <c r="AB121" s="1"/>
      <c r="AC121" s="1"/>
      <c r="AD121" s="1"/>
      <c r="AE121" s="1"/>
      <c r="AF121" s="1"/>
      <c r="AG121" s="1"/>
      <c r="AH121" s="1"/>
      <c r="AI121" s="1"/>
      <c r="AJ121" s="1"/>
      <c r="AK121" s="1"/>
      <c r="AL121" s="1"/>
      <c r="AM121" s="1"/>
      <c r="AN121" s="1"/>
      <c r="AO121" s="1"/>
    </row>
    <row r="122" spans="1:41" ht="14.25" customHeight="1">
      <c r="A122" s="1"/>
      <c r="B122" s="1"/>
      <c r="C122" s="115">
        <v>47665</v>
      </c>
      <c r="D122" s="125">
        <v>96</v>
      </c>
      <c r="E122" s="146"/>
      <c r="F122" s="227" t="e">
        <f t="shared" si="3"/>
        <v>#DIV/0!</v>
      </c>
      <c r="G122" s="182"/>
      <c r="H122" s="227" t="e">
        <f t="shared" si="4"/>
        <v>#DIV/0!</v>
      </c>
      <c r="I122" s="182"/>
      <c r="J122" s="225" t="e">
        <f t="shared" si="5"/>
        <v>#DIV/0!</v>
      </c>
      <c r="K122" s="182"/>
      <c r="L122" s="225">
        <f>'F5 - Operación '!Q94</f>
        <v>0</v>
      </c>
      <c r="M122" s="182"/>
      <c r="N122" s="145">
        <f t="shared" si="9"/>
        <v>0</v>
      </c>
      <c r="O122" s="227" t="e">
        <f t="shared" si="6"/>
        <v>#DIV/0!</v>
      </c>
      <c r="P122" s="182"/>
      <c r="Q122" s="1"/>
      <c r="R122" s="1"/>
      <c r="S122" s="132" t="e">
        <f t="shared" si="7"/>
        <v>#DIV/0!</v>
      </c>
      <c r="T122" s="143" t="e">
        <f t="shared" si="0"/>
        <v>#DIV/0!</v>
      </c>
      <c r="U122" s="143" t="e">
        <f t="shared" si="8"/>
        <v>#DIV/0!</v>
      </c>
      <c r="V122" s="1"/>
      <c r="W122" s="1"/>
      <c r="X122" s="1"/>
      <c r="Y122" s="1"/>
      <c r="Z122" s="1"/>
      <c r="AA122" s="1"/>
      <c r="AB122" s="1"/>
      <c r="AC122" s="1"/>
      <c r="AD122" s="1"/>
      <c r="AE122" s="1"/>
      <c r="AF122" s="1"/>
      <c r="AG122" s="1"/>
      <c r="AH122" s="1"/>
      <c r="AI122" s="1"/>
      <c r="AJ122" s="1"/>
      <c r="AK122" s="1"/>
      <c r="AL122" s="1"/>
      <c r="AM122" s="1"/>
      <c r="AN122" s="1"/>
      <c r="AO122" s="1"/>
    </row>
    <row r="123" spans="1:41" ht="14.25" customHeight="1">
      <c r="A123" s="1"/>
      <c r="B123" s="1"/>
      <c r="C123" s="115">
        <v>47696</v>
      </c>
      <c r="D123" s="125">
        <v>97</v>
      </c>
      <c r="E123" s="146"/>
      <c r="F123" s="227" t="e">
        <f t="shared" si="3"/>
        <v>#DIV/0!</v>
      </c>
      <c r="G123" s="182"/>
      <c r="H123" s="227" t="e">
        <f t="shared" si="4"/>
        <v>#DIV/0!</v>
      </c>
      <c r="I123" s="182"/>
      <c r="J123" s="225" t="e">
        <f t="shared" si="5"/>
        <v>#DIV/0!</v>
      </c>
      <c r="K123" s="182"/>
      <c r="L123" s="225">
        <f>'F5 - Operación '!Q95</f>
        <v>0</v>
      </c>
      <c r="M123" s="182"/>
      <c r="N123" s="145">
        <f t="shared" si="9"/>
        <v>0</v>
      </c>
      <c r="O123" s="227" t="e">
        <f t="shared" si="6"/>
        <v>#DIV/0!</v>
      </c>
      <c r="P123" s="182"/>
      <c r="Q123" s="1"/>
      <c r="R123" s="1"/>
      <c r="S123" s="132" t="e">
        <f t="shared" si="7"/>
        <v>#DIV/0!</v>
      </c>
      <c r="T123" s="143" t="e">
        <f t="shared" si="0"/>
        <v>#DIV/0!</v>
      </c>
      <c r="U123" s="143" t="e">
        <f t="shared" si="8"/>
        <v>#DIV/0!</v>
      </c>
      <c r="V123" s="1"/>
      <c r="W123" s="1"/>
      <c r="X123" s="1"/>
      <c r="Y123" s="1"/>
      <c r="Z123" s="1"/>
      <c r="AA123" s="1"/>
      <c r="AB123" s="1"/>
      <c r="AC123" s="1"/>
      <c r="AD123" s="1"/>
      <c r="AE123" s="1"/>
      <c r="AF123" s="1"/>
      <c r="AG123" s="1"/>
      <c r="AH123" s="1"/>
      <c r="AI123" s="1"/>
      <c r="AJ123" s="1"/>
      <c r="AK123" s="1"/>
      <c r="AL123" s="1"/>
      <c r="AM123" s="1"/>
      <c r="AN123" s="1"/>
      <c r="AO123" s="1"/>
    </row>
    <row r="124" spans="1:41" ht="14.25" customHeight="1">
      <c r="A124" s="1"/>
      <c r="B124" s="1"/>
      <c r="C124" s="115">
        <v>47727</v>
      </c>
      <c r="D124" s="125">
        <v>98</v>
      </c>
      <c r="E124" s="146"/>
      <c r="F124" s="227" t="e">
        <f t="shared" si="3"/>
        <v>#DIV/0!</v>
      </c>
      <c r="G124" s="182"/>
      <c r="H124" s="227" t="e">
        <f t="shared" si="4"/>
        <v>#DIV/0!</v>
      </c>
      <c r="I124" s="182"/>
      <c r="J124" s="225" t="e">
        <f t="shared" si="5"/>
        <v>#DIV/0!</v>
      </c>
      <c r="K124" s="182"/>
      <c r="L124" s="225">
        <f>'F5 - Operación '!Q96</f>
        <v>0</v>
      </c>
      <c r="M124" s="182"/>
      <c r="N124" s="145">
        <f t="shared" si="9"/>
        <v>0</v>
      </c>
      <c r="O124" s="227" t="e">
        <f t="shared" si="6"/>
        <v>#DIV/0!</v>
      </c>
      <c r="P124" s="182"/>
      <c r="Q124" s="1"/>
      <c r="R124" s="1"/>
      <c r="S124" s="132" t="e">
        <f t="shared" si="7"/>
        <v>#DIV/0!</v>
      </c>
      <c r="T124" s="143" t="e">
        <f t="shared" si="0"/>
        <v>#DIV/0!</v>
      </c>
      <c r="U124" s="143" t="e">
        <f t="shared" si="8"/>
        <v>#DIV/0!</v>
      </c>
      <c r="V124" s="1"/>
      <c r="W124" s="1"/>
      <c r="X124" s="1"/>
      <c r="Y124" s="1"/>
      <c r="Z124" s="1"/>
      <c r="AA124" s="1"/>
      <c r="AB124" s="1"/>
      <c r="AC124" s="1"/>
      <c r="AD124" s="1"/>
      <c r="AE124" s="1"/>
      <c r="AF124" s="1"/>
      <c r="AG124" s="1"/>
      <c r="AH124" s="1"/>
      <c r="AI124" s="1"/>
      <c r="AJ124" s="1"/>
      <c r="AK124" s="1"/>
      <c r="AL124" s="1"/>
      <c r="AM124" s="1"/>
      <c r="AN124" s="1"/>
      <c r="AO124" s="1"/>
    </row>
    <row r="125" spans="1:41" ht="14.25" customHeight="1">
      <c r="A125" s="1"/>
      <c r="B125" s="1"/>
      <c r="C125" s="115">
        <v>47757</v>
      </c>
      <c r="D125" s="125">
        <v>99</v>
      </c>
      <c r="E125" s="146"/>
      <c r="F125" s="227" t="e">
        <f t="shared" si="3"/>
        <v>#DIV/0!</v>
      </c>
      <c r="G125" s="182"/>
      <c r="H125" s="227" t="e">
        <f t="shared" si="4"/>
        <v>#DIV/0!</v>
      </c>
      <c r="I125" s="182"/>
      <c r="J125" s="225" t="e">
        <f t="shared" si="5"/>
        <v>#DIV/0!</v>
      </c>
      <c r="K125" s="182"/>
      <c r="L125" s="225">
        <f>'F5 - Operación '!Q97</f>
        <v>0</v>
      </c>
      <c r="M125" s="182"/>
      <c r="N125" s="145">
        <f t="shared" si="9"/>
        <v>0</v>
      </c>
      <c r="O125" s="227" t="e">
        <f t="shared" si="6"/>
        <v>#DIV/0!</v>
      </c>
      <c r="P125" s="182"/>
      <c r="Q125" s="1"/>
      <c r="R125" s="1"/>
      <c r="S125" s="132" t="e">
        <f t="shared" si="7"/>
        <v>#DIV/0!</v>
      </c>
      <c r="T125" s="143" t="e">
        <f t="shared" si="0"/>
        <v>#DIV/0!</v>
      </c>
      <c r="U125" s="143" t="e">
        <f t="shared" si="8"/>
        <v>#DIV/0!</v>
      </c>
      <c r="V125" s="1"/>
      <c r="W125" s="1"/>
      <c r="X125" s="1"/>
      <c r="Y125" s="1"/>
      <c r="Z125" s="1"/>
      <c r="AA125" s="1"/>
      <c r="AB125" s="1"/>
      <c r="AC125" s="1"/>
      <c r="AD125" s="1"/>
      <c r="AE125" s="1"/>
      <c r="AF125" s="1"/>
      <c r="AG125" s="1"/>
      <c r="AH125" s="1"/>
      <c r="AI125" s="1"/>
      <c r="AJ125" s="1"/>
      <c r="AK125" s="1"/>
      <c r="AL125" s="1"/>
      <c r="AM125" s="1"/>
      <c r="AN125" s="1"/>
      <c r="AO125" s="1"/>
    </row>
    <row r="126" spans="1:41" ht="14.25" customHeight="1">
      <c r="A126" s="1"/>
      <c r="B126" s="1"/>
      <c r="C126" s="115">
        <v>47788</v>
      </c>
      <c r="D126" s="125">
        <v>100</v>
      </c>
      <c r="E126" s="146"/>
      <c r="F126" s="227" t="e">
        <f t="shared" si="3"/>
        <v>#DIV/0!</v>
      </c>
      <c r="G126" s="182"/>
      <c r="H126" s="227" t="e">
        <f t="shared" si="4"/>
        <v>#DIV/0!</v>
      </c>
      <c r="I126" s="182"/>
      <c r="J126" s="225" t="e">
        <f t="shared" si="5"/>
        <v>#DIV/0!</v>
      </c>
      <c r="K126" s="182"/>
      <c r="L126" s="225">
        <f>'F5 - Operación '!Q98</f>
        <v>0</v>
      </c>
      <c r="M126" s="182"/>
      <c r="N126" s="145">
        <f t="shared" si="9"/>
        <v>0</v>
      </c>
      <c r="O126" s="227" t="e">
        <f t="shared" si="6"/>
        <v>#DIV/0!</v>
      </c>
      <c r="P126" s="182"/>
      <c r="Q126" s="1"/>
      <c r="R126" s="1"/>
      <c r="S126" s="132" t="e">
        <f t="shared" si="7"/>
        <v>#DIV/0!</v>
      </c>
      <c r="T126" s="143" t="e">
        <f t="shared" si="0"/>
        <v>#DIV/0!</v>
      </c>
      <c r="U126" s="143" t="e">
        <f t="shared" si="8"/>
        <v>#DIV/0!</v>
      </c>
      <c r="V126" s="1"/>
      <c r="W126" s="1"/>
      <c r="X126" s="1"/>
      <c r="Y126" s="1"/>
      <c r="Z126" s="1"/>
      <c r="AA126" s="1"/>
      <c r="AB126" s="1"/>
      <c r="AC126" s="1"/>
      <c r="AD126" s="1"/>
      <c r="AE126" s="1"/>
      <c r="AF126" s="1"/>
      <c r="AG126" s="1"/>
      <c r="AH126" s="1"/>
      <c r="AI126" s="1"/>
      <c r="AJ126" s="1"/>
      <c r="AK126" s="1"/>
      <c r="AL126" s="1"/>
      <c r="AM126" s="1"/>
      <c r="AN126" s="1"/>
      <c r="AO126" s="1"/>
    </row>
    <row r="127" spans="1:41" ht="14.25" customHeight="1">
      <c r="A127" s="1"/>
      <c r="B127" s="1"/>
      <c r="C127" s="115">
        <v>47818</v>
      </c>
      <c r="D127" s="125">
        <v>101</v>
      </c>
      <c r="E127" s="146"/>
      <c r="F127" s="227" t="e">
        <f t="shared" si="3"/>
        <v>#DIV/0!</v>
      </c>
      <c r="G127" s="182"/>
      <c r="H127" s="227" t="e">
        <f t="shared" si="4"/>
        <v>#DIV/0!</v>
      </c>
      <c r="I127" s="182"/>
      <c r="J127" s="225" t="e">
        <f t="shared" si="5"/>
        <v>#DIV/0!</v>
      </c>
      <c r="K127" s="182"/>
      <c r="L127" s="225">
        <f>'F5 - Operación '!Q99</f>
        <v>0</v>
      </c>
      <c r="M127" s="182"/>
      <c r="N127" s="145">
        <f t="shared" si="9"/>
        <v>0</v>
      </c>
      <c r="O127" s="227" t="e">
        <f t="shared" si="6"/>
        <v>#DIV/0!</v>
      </c>
      <c r="P127" s="182"/>
      <c r="Q127" s="1"/>
      <c r="R127" s="1"/>
      <c r="S127" s="132" t="e">
        <f t="shared" si="7"/>
        <v>#DIV/0!</v>
      </c>
      <c r="T127" s="143" t="e">
        <f t="shared" si="0"/>
        <v>#DIV/0!</v>
      </c>
      <c r="U127" s="143" t="e">
        <f t="shared" si="8"/>
        <v>#DIV/0!</v>
      </c>
      <c r="V127" s="1"/>
      <c r="W127" s="1"/>
      <c r="X127" s="1"/>
      <c r="Y127" s="1"/>
      <c r="Z127" s="1"/>
      <c r="AA127" s="1"/>
      <c r="AB127" s="1"/>
      <c r="AC127" s="1"/>
      <c r="AD127" s="1"/>
      <c r="AE127" s="1"/>
      <c r="AF127" s="1"/>
      <c r="AG127" s="1"/>
      <c r="AH127" s="1"/>
      <c r="AI127" s="1"/>
      <c r="AJ127" s="1"/>
      <c r="AK127" s="1"/>
      <c r="AL127" s="1"/>
      <c r="AM127" s="1"/>
      <c r="AN127" s="1"/>
      <c r="AO127" s="1"/>
    </row>
    <row r="128" spans="1:41" ht="14.25" customHeight="1">
      <c r="A128" s="1"/>
      <c r="B128" s="1"/>
      <c r="C128" s="115">
        <v>47849</v>
      </c>
      <c r="D128" s="125">
        <v>102</v>
      </c>
      <c r="E128" s="146"/>
      <c r="F128" s="227" t="e">
        <f t="shared" si="3"/>
        <v>#DIV/0!</v>
      </c>
      <c r="G128" s="182"/>
      <c r="H128" s="227" t="e">
        <f t="shared" si="4"/>
        <v>#DIV/0!</v>
      </c>
      <c r="I128" s="182"/>
      <c r="J128" s="225" t="e">
        <f t="shared" si="5"/>
        <v>#DIV/0!</v>
      </c>
      <c r="K128" s="182"/>
      <c r="L128" s="225">
        <f>'F5 - Operación '!Q100</f>
        <v>0</v>
      </c>
      <c r="M128" s="182"/>
      <c r="N128" s="145">
        <f t="shared" si="9"/>
        <v>0</v>
      </c>
      <c r="O128" s="227" t="e">
        <f t="shared" si="6"/>
        <v>#DIV/0!</v>
      </c>
      <c r="P128" s="182"/>
      <c r="Q128" s="1"/>
      <c r="R128" s="1"/>
      <c r="S128" s="132" t="e">
        <f t="shared" si="7"/>
        <v>#DIV/0!</v>
      </c>
      <c r="T128" s="143" t="e">
        <f t="shared" si="0"/>
        <v>#DIV/0!</v>
      </c>
      <c r="U128" s="143" t="e">
        <f t="shared" si="8"/>
        <v>#DIV/0!</v>
      </c>
      <c r="V128" s="1"/>
      <c r="W128" s="1"/>
      <c r="X128" s="1"/>
      <c r="Y128" s="1"/>
      <c r="Z128" s="1"/>
      <c r="AA128" s="1"/>
      <c r="AB128" s="1"/>
      <c r="AC128" s="1"/>
      <c r="AD128" s="1"/>
      <c r="AE128" s="1"/>
      <c r="AF128" s="1"/>
      <c r="AG128" s="1"/>
      <c r="AH128" s="1"/>
      <c r="AI128" s="1"/>
      <c r="AJ128" s="1"/>
      <c r="AK128" s="1"/>
      <c r="AL128" s="1"/>
      <c r="AM128" s="1"/>
      <c r="AN128" s="1"/>
      <c r="AO128" s="1"/>
    </row>
    <row r="129" spans="1:41" ht="14.25" customHeight="1">
      <c r="A129" s="1"/>
      <c r="B129" s="1"/>
      <c r="C129" s="115">
        <v>47880</v>
      </c>
      <c r="D129" s="125">
        <v>103</v>
      </c>
      <c r="E129" s="146"/>
      <c r="F129" s="227" t="e">
        <f t="shared" si="3"/>
        <v>#DIV/0!</v>
      </c>
      <c r="G129" s="182"/>
      <c r="H129" s="227" t="e">
        <f t="shared" si="4"/>
        <v>#DIV/0!</v>
      </c>
      <c r="I129" s="182"/>
      <c r="J129" s="225" t="e">
        <f t="shared" si="5"/>
        <v>#DIV/0!</v>
      </c>
      <c r="K129" s="182"/>
      <c r="L129" s="225">
        <f>'F5 - Operación '!Q101</f>
        <v>0</v>
      </c>
      <c r="M129" s="182"/>
      <c r="N129" s="145">
        <f t="shared" si="9"/>
        <v>0</v>
      </c>
      <c r="O129" s="227" t="e">
        <f t="shared" si="6"/>
        <v>#DIV/0!</v>
      </c>
      <c r="P129" s="182"/>
      <c r="Q129" s="1"/>
      <c r="R129" s="1"/>
      <c r="S129" s="132" t="e">
        <f t="shared" si="7"/>
        <v>#DIV/0!</v>
      </c>
      <c r="T129" s="143" t="e">
        <f t="shared" si="0"/>
        <v>#DIV/0!</v>
      </c>
      <c r="U129" s="143" t="e">
        <f t="shared" si="8"/>
        <v>#DIV/0!</v>
      </c>
      <c r="V129" s="1"/>
      <c r="W129" s="1"/>
      <c r="X129" s="1"/>
      <c r="Y129" s="1"/>
      <c r="Z129" s="1"/>
      <c r="AA129" s="1"/>
      <c r="AB129" s="1"/>
      <c r="AC129" s="1"/>
      <c r="AD129" s="1"/>
      <c r="AE129" s="1"/>
      <c r="AF129" s="1"/>
      <c r="AG129" s="1"/>
      <c r="AH129" s="1"/>
      <c r="AI129" s="1"/>
      <c r="AJ129" s="1"/>
      <c r="AK129" s="1"/>
      <c r="AL129" s="1"/>
      <c r="AM129" s="1"/>
      <c r="AN129" s="1"/>
      <c r="AO129" s="1"/>
    </row>
    <row r="130" spans="1:41" ht="14.25" customHeight="1">
      <c r="A130" s="1"/>
      <c r="B130" s="1"/>
      <c r="C130" s="115">
        <v>47908</v>
      </c>
      <c r="D130" s="125">
        <v>104</v>
      </c>
      <c r="E130" s="146"/>
      <c r="F130" s="227" t="e">
        <f t="shared" si="3"/>
        <v>#DIV/0!</v>
      </c>
      <c r="G130" s="182"/>
      <c r="H130" s="227" t="e">
        <f t="shared" si="4"/>
        <v>#DIV/0!</v>
      </c>
      <c r="I130" s="182"/>
      <c r="J130" s="225" t="e">
        <f t="shared" si="5"/>
        <v>#DIV/0!</v>
      </c>
      <c r="K130" s="182"/>
      <c r="L130" s="225">
        <f>'F5 - Operación '!Q102</f>
        <v>0</v>
      </c>
      <c r="M130" s="182"/>
      <c r="N130" s="145">
        <f t="shared" si="9"/>
        <v>0</v>
      </c>
      <c r="O130" s="227" t="e">
        <f t="shared" si="6"/>
        <v>#DIV/0!</v>
      </c>
      <c r="P130" s="182"/>
      <c r="Q130" s="1"/>
      <c r="R130" s="1"/>
      <c r="S130" s="132" t="e">
        <f t="shared" si="7"/>
        <v>#DIV/0!</v>
      </c>
      <c r="T130" s="143" t="e">
        <f t="shared" si="0"/>
        <v>#DIV/0!</v>
      </c>
      <c r="U130" s="143" t="e">
        <f t="shared" si="8"/>
        <v>#DIV/0!</v>
      </c>
      <c r="V130" s="1"/>
      <c r="W130" s="1"/>
      <c r="X130" s="1"/>
      <c r="Y130" s="1"/>
      <c r="Z130" s="1"/>
      <c r="AA130" s="1"/>
      <c r="AB130" s="1"/>
      <c r="AC130" s="1"/>
      <c r="AD130" s="1"/>
      <c r="AE130" s="1"/>
      <c r="AF130" s="1"/>
      <c r="AG130" s="1"/>
      <c r="AH130" s="1"/>
      <c r="AI130" s="1"/>
      <c r="AJ130" s="1"/>
      <c r="AK130" s="1"/>
      <c r="AL130" s="1"/>
      <c r="AM130" s="1"/>
      <c r="AN130" s="1"/>
      <c r="AO130" s="1"/>
    </row>
    <row r="131" spans="1:41" ht="14.25" customHeight="1">
      <c r="A131" s="1"/>
      <c r="B131" s="1"/>
      <c r="C131" s="115">
        <v>47939</v>
      </c>
      <c r="D131" s="125">
        <v>105</v>
      </c>
      <c r="E131" s="146"/>
      <c r="F131" s="227" t="e">
        <f t="shared" si="3"/>
        <v>#DIV/0!</v>
      </c>
      <c r="G131" s="182"/>
      <c r="H131" s="227" t="e">
        <f t="shared" si="4"/>
        <v>#DIV/0!</v>
      </c>
      <c r="I131" s="182"/>
      <c r="J131" s="225" t="e">
        <f t="shared" si="5"/>
        <v>#DIV/0!</v>
      </c>
      <c r="K131" s="182"/>
      <c r="L131" s="225">
        <f>'F5 - Operación '!Q103</f>
        <v>0</v>
      </c>
      <c r="M131" s="182"/>
      <c r="N131" s="145">
        <f t="shared" si="9"/>
        <v>0</v>
      </c>
      <c r="O131" s="227" t="e">
        <f t="shared" si="6"/>
        <v>#DIV/0!</v>
      </c>
      <c r="P131" s="182"/>
      <c r="Q131" s="1"/>
      <c r="R131" s="1"/>
      <c r="S131" s="132" t="e">
        <f t="shared" si="7"/>
        <v>#DIV/0!</v>
      </c>
      <c r="T131" s="143" t="e">
        <f t="shared" si="0"/>
        <v>#DIV/0!</v>
      </c>
      <c r="U131" s="143" t="e">
        <f t="shared" si="8"/>
        <v>#DIV/0!</v>
      </c>
      <c r="V131" s="1"/>
      <c r="W131" s="1"/>
      <c r="X131" s="1"/>
      <c r="Y131" s="1"/>
      <c r="Z131" s="1"/>
      <c r="AA131" s="1"/>
      <c r="AB131" s="1"/>
      <c r="AC131" s="1"/>
      <c r="AD131" s="1"/>
      <c r="AE131" s="1"/>
      <c r="AF131" s="1"/>
      <c r="AG131" s="1"/>
      <c r="AH131" s="1"/>
      <c r="AI131" s="1"/>
      <c r="AJ131" s="1"/>
      <c r="AK131" s="1"/>
      <c r="AL131" s="1"/>
      <c r="AM131" s="1"/>
      <c r="AN131" s="1"/>
      <c r="AO131" s="1"/>
    </row>
    <row r="132" spans="1:41" ht="14.25" customHeight="1">
      <c r="A132" s="1"/>
      <c r="B132" s="1"/>
      <c r="C132" s="115">
        <v>47969</v>
      </c>
      <c r="D132" s="125">
        <v>106</v>
      </c>
      <c r="E132" s="146"/>
      <c r="F132" s="227" t="e">
        <f t="shared" si="3"/>
        <v>#DIV/0!</v>
      </c>
      <c r="G132" s="182"/>
      <c r="H132" s="227" t="e">
        <f t="shared" si="4"/>
        <v>#DIV/0!</v>
      </c>
      <c r="I132" s="182"/>
      <c r="J132" s="225" t="e">
        <f t="shared" si="5"/>
        <v>#DIV/0!</v>
      </c>
      <c r="K132" s="182"/>
      <c r="L132" s="225">
        <f>'F5 - Operación '!Q104</f>
        <v>0</v>
      </c>
      <c r="M132" s="182"/>
      <c r="N132" s="145">
        <f t="shared" si="9"/>
        <v>0</v>
      </c>
      <c r="O132" s="227" t="e">
        <f t="shared" si="6"/>
        <v>#DIV/0!</v>
      </c>
      <c r="P132" s="182"/>
      <c r="Q132" s="1"/>
      <c r="R132" s="1"/>
      <c r="S132" s="132" t="e">
        <f t="shared" si="7"/>
        <v>#DIV/0!</v>
      </c>
      <c r="T132" s="143" t="e">
        <f t="shared" si="0"/>
        <v>#DIV/0!</v>
      </c>
      <c r="U132" s="143" t="e">
        <f t="shared" si="8"/>
        <v>#DIV/0!</v>
      </c>
      <c r="V132" s="1"/>
      <c r="W132" s="1"/>
      <c r="X132" s="1"/>
      <c r="Y132" s="1"/>
      <c r="Z132" s="1"/>
      <c r="AA132" s="1"/>
      <c r="AB132" s="1"/>
      <c r="AC132" s="1"/>
      <c r="AD132" s="1"/>
      <c r="AE132" s="1"/>
      <c r="AF132" s="1"/>
      <c r="AG132" s="1"/>
      <c r="AH132" s="1"/>
      <c r="AI132" s="1"/>
      <c r="AJ132" s="1"/>
      <c r="AK132" s="1"/>
      <c r="AL132" s="1"/>
      <c r="AM132" s="1"/>
      <c r="AN132" s="1"/>
      <c r="AO132" s="1"/>
    </row>
    <row r="133" spans="1:41" ht="14.25" customHeight="1">
      <c r="A133" s="1"/>
      <c r="B133" s="1"/>
      <c r="C133" s="115">
        <v>48000</v>
      </c>
      <c r="D133" s="125">
        <v>107</v>
      </c>
      <c r="E133" s="146"/>
      <c r="F133" s="227" t="e">
        <f t="shared" si="3"/>
        <v>#DIV/0!</v>
      </c>
      <c r="G133" s="182"/>
      <c r="H133" s="227" t="e">
        <f t="shared" si="4"/>
        <v>#DIV/0!</v>
      </c>
      <c r="I133" s="182"/>
      <c r="J133" s="225" t="e">
        <f t="shared" si="5"/>
        <v>#DIV/0!</v>
      </c>
      <c r="K133" s="182"/>
      <c r="L133" s="225">
        <f>'F5 - Operación '!Q105</f>
        <v>0</v>
      </c>
      <c r="M133" s="182"/>
      <c r="N133" s="145">
        <f t="shared" si="9"/>
        <v>0</v>
      </c>
      <c r="O133" s="227" t="e">
        <f t="shared" si="6"/>
        <v>#DIV/0!</v>
      </c>
      <c r="P133" s="182"/>
      <c r="Q133" s="1"/>
      <c r="R133" s="1"/>
      <c r="S133" s="132" t="e">
        <f t="shared" si="7"/>
        <v>#DIV/0!</v>
      </c>
      <c r="T133" s="143" t="e">
        <f t="shared" si="0"/>
        <v>#DIV/0!</v>
      </c>
      <c r="U133" s="143" t="e">
        <f t="shared" si="8"/>
        <v>#DIV/0!</v>
      </c>
      <c r="V133" s="1"/>
      <c r="W133" s="1"/>
      <c r="X133" s="1"/>
      <c r="Y133" s="1"/>
      <c r="Z133" s="1"/>
      <c r="AA133" s="1"/>
      <c r="AB133" s="1"/>
      <c r="AC133" s="1"/>
      <c r="AD133" s="1"/>
      <c r="AE133" s="1"/>
      <c r="AF133" s="1"/>
      <c r="AG133" s="1"/>
      <c r="AH133" s="1"/>
      <c r="AI133" s="1"/>
      <c r="AJ133" s="1"/>
      <c r="AK133" s="1"/>
      <c r="AL133" s="1"/>
      <c r="AM133" s="1"/>
      <c r="AN133" s="1"/>
      <c r="AO133" s="1"/>
    </row>
    <row r="134" spans="1:41" ht="14.25" customHeight="1">
      <c r="A134" s="1"/>
      <c r="B134" s="1"/>
      <c r="C134" s="115">
        <v>48030</v>
      </c>
      <c r="D134" s="125">
        <v>108</v>
      </c>
      <c r="E134" s="146"/>
      <c r="F134" s="227" t="e">
        <f t="shared" si="3"/>
        <v>#DIV/0!</v>
      </c>
      <c r="G134" s="182"/>
      <c r="H134" s="227" t="e">
        <f t="shared" si="4"/>
        <v>#DIV/0!</v>
      </c>
      <c r="I134" s="182"/>
      <c r="J134" s="225" t="e">
        <f t="shared" si="5"/>
        <v>#DIV/0!</v>
      </c>
      <c r="K134" s="182"/>
      <c r="L134" s="225">
        <f>'F5 - Operación '!Q106</f>
        <v>0</v>
      </c>
      <c r="M134" s="182"/>
      <c r="N134" s="145">
        <f t="shared" si="9"/>
        <v>0</v>
      </c>
      <c r="O134" s="227" t="e">
        <f t="shared" si="6"/>
        <v>#DIV/0!</v>
      </c>
      <c r="P134" s="182"/>
      <c r="Q134" s="1"/>
      <c r="R134" s="1"/>
      <c r="S134" s="132" t="e">
        <f t="shared" si="7"/>
        <v>#DIV/0!</v>
      </c>
      <c r="T134" s="143" t="e">
        <f t="shared" si="0"/>
        <v>#DIV/0!</v>
      </c>
      <c r="U134" s="143" t="e">
        <f t="shared" si="8"/>
        <v>#DIV/0!</v>
      </c>
      <c r="V134" s="1"/>
      <c r="W134" s="1"/>
      <c r="X134" s="1"/>
      <c r="Y134" s="1"/>
      <c r="Z134" s="1"/>
      <c r="AA134" s="1"/>
      <c r="AB134" s="1"/>
      <c r="AC134" s="1"/>
      <c r="AD134" s="1"/>
      <c r="AE134" s="1"/>
      <c r="AF134" s="1"/>
      <c r="AG134" s="1"/>
      <c r="AH134" s="1"/>
      <c r="AI134" s="1"/>
      <c r="AJ134" s="1"/>
      <c r="AK134" s="1"/>
      <c r="AL134" s="1"/>
      <c r="AM134" s="1"/>
      <c r="AN134" s="1"/>
      <c r="AO134" s="1"/>
    </row>
    <row r="135" spans="1:41" ht="14.25" customHeight="1">
      <c r="A135" s="1"/>
      <c r="B135" s="1"/>
      <c r="C135" s="115">
        <v>48061</v>
      </c>
      <c r="D135" s="125">
        <v>109</v>
      </c>
      <c r="E135" s="146"/>
      <c r="F135" s="227" t="e">
        <f t="shared" si="3"/>
        <v>#DIV/0!</v>
      </c>
      <c r="G135" s="182"/>
      <c r="H135" s="227" t="e">
        <f t="shared" si="4"/>
        <v>#DIV/0!</v>
      </c>
      <c r="I135" s="182"/>
      <c r="J135" s="225" t="e">
        <f t="shared" si="5"/>
        <v>#DIV/0!</v>
      </c>
      <c r="K135" s="182"/>
      <c r="L135" s="225">
        <f>'F5 - Operación '!Q107</f>
        <v>0</v>
      </c>
      <c r="M135" s="182"/>
      <c r="N135" s="145">
        <f t="shared" si="9"/>
        <v>0</v>
      </c>
      <c r="O135" s="227" t="e">
        <f t="shared" si="6"/>
        <v>#DIV/0!</v>
      </c>
      <c r="P135" s="182"/>
      <c r="Q135" s="1"/>
      <c r="R135" s="1"/>
      <c r="S135" s="132" t="e">
        <f t="shared" si="7"/>
        <v>#DIV/0!</v>
      </c>
      <c r="T135" s="143" t="e">
        <f t="shared" si="0"/>
        <v>#DIV/0!</v>
      </c>
      <c r="U135" s="143" t="e">
        <f t="shared" si="8"/>
        <v>#DIV/0!</v>
      </c>
      <c r="V135" s="1"/>
      <c r="W135" s="1"/>
      <c r="X135" s="1"/>
      <c r="Y135" s="1"/>
      <c r="Z135" s="1"/>
      <c r="AA135" s="1"/>
      <c r="AB135" s="1"/>
      <c r="AC135" s="1"/>
      <c r="AD135" s="1"/>
      <c r="AE135" s="1"/>
      <c r="AF135" s="1"/>
      <c r="AG135" s="1"/>
      <c r="AH135" s="1"/>
      <c r="AI135" s="1"/>
      <c r="AJ135" s="1"/>
      <c r="AK135" s="1"/>
      <c r="AL135" s="1"/>
      <c r="AM135" s="1"/>
      <c r="AN135" s="1"/>
      <c r="AO135" s="1"/>
    </row>
    <row r="136" spans="1:41" ht="14.25" customHeight="1">
      <c r="A136" s="1"/>
      <c r="B136" s="1"/>
      <c r="C136" s="115">
        <v>48092</v>
      </c>
      <c r="D136" s="125">
        <v>110</v>
      </c>
      <c r="E136" s="146"/>
      <c r="F136" s="227" t="e">
        <f t="shared" si="3"/>
        <v>#DIV/0!</v>
      </c>
      <c r="G136" s="182"/>
      <c r="H136" s="227" t="e">
        <f t="shared" si="4"/>
        <v>#DIV/0!</v>
      </c>
      <c r="I136" s="182"/>
      <c r="J136" s="225" t="e">
        <f t="shared" si="5"/>
        <v>#DIV/0!</v>
      </c>
      <c r="K136" s="182"/>
      <c r="L136" s="225">
        <f>'F5 - Operación '!Q108</f>
        <v>0</v>
      </c>
      <c r="M136" s="182"/>
      <c r="N136" s="145">
        <f t="shared" si="9"/>
        <v>0</v>
      </c>
      <c r="O136" s="227" t="e">
        <f t="shared" si="6"/>
        <v>#DIV/0!</v>
      </c>
      <c r="P136" s="182"/>
      <c r="Q136" s="1"/>
      <c r="R136" s="1"/>
      <c r="S136" s="132" t="e">
        <f t="shared" si="7"/>
        <v>#DIV/0!</v>
      </c>
      <c r="T136" s="143" t="e">
        <f t="shared" si="0"/>
        <v>#DIV/0!</v>
      </c>
      <c r="U136" s="143" t="e">
        <f t="shared" si="8"/>
        <v>#DIV/0!</v>
      </c>
      <c r="V136" s="1"/>
      <c r="W136" s="1"/>
      <c r="X136" s="1"/>
      <c r="Y136" s="1"/>
      <c r="Z136" s="1"/>
      <c r="AA136" s="1"/>
      <c r="AB136" s="1"/>
      <c r="AC136" s="1"/>
      <c r="AD136" s="1"/>
      <c r="AE136" s="1"/>
      <c r="AF136" s="1"/>
      <c r="AG136" s="1"/>
      <c r="AH136" s="1"/>
      <c r="AI136" s="1"/>
      <c r="AJ136" s="1"/>
      <c r="AK136" s="1"/>
      <c r="AL136" s="1"/>
      <c r="AM136" s="1"/>
      <c r="AN136" s="1"/>
      <c r="AO136" s="1"/>
    </row>
    <row r="137" spans="1:41" ht="14.25" customHeight="1">
      <c r="A137" s="1"/>
      <c r="B137" s="1"/>
      <c r="C137" s="115">
        <v>48122</v>
      </c>
      <c r="D137" s="125">
        <v>111</v>
      </c>
      <c r="E137" s="146"/>
      <c r="F137" s="227" t="e">
        <f t="shared" si="3"/>
        <v>#DIV/0!</v>
      </c>
      <c r="G137" s="182"/>
      <c r="H137" s="227" t="e">
        <f t="shared" si="4"/>
        <v>#DIV/0!</v>
      </c>
      <c r="I137" s="182"/>
      <c r="J137" s="225" t="e">
        <f t="shared" si="5"/>
        <v>#DIV/0!</v>
      </c>
      <c r="K137" s="182"/>
      <c r="L137" s="225">
        <f>'F5 - Operación '!Q109</f>
        <v>0</v>
      </c>
      <c r="M137" s="182"/>
      <c r="N137" s="145">
        <f t="shared" si="9"/>
        <v>0</v>
      </c>
      <c r="O137" s="227" t="e">
        <f t="shared" si="6"/>
        <v>#DIV/0!</v>
      </c>
      <c r="P137" s="182"/>
      <c r="Q137" s="1"/>
      <c r="R137" s="1"/>
      <c r="S137" s="132" t="e">
        <f t="shared" si="7"/>
        <v>#DIV/0!</v>
      </c>
      <c r="T137" s="143" t="e">
        <f t="shared" si="0"/>
        <v>#DIV/0!</v>
      </c>
      <c r="U137" s="143" t="e">
        <f t="shared" si="8"/>
        <v>#DIV/0!</v>
      </c>
      <c r="V137" s="1"/>
      <c r="W137" s="1"/>
      <c r="X137" s="1"/>
      <c r="Y137" s="1"/>
      <c r="Z137" s="1"/>
      <c r="AA137" s="1"/>
      <c r="AB137" s="1"/>
      <c r="AC137" s="1"/>
      <c r="AD137" s="1"/>
      <c r="AE137" s="1"/>
      <c r="AF137" s="1"/>
      <c r="AG137" s="1"/>
      <c r="AH137" s="1"/>
      <c r="AI137" s="1"/>
      <c r="AJ137" s="1"/>
      <c r="AK137" s="1"/>
      <c r="AL137" s="1"/>
      <c r="AM137" s="1"/>
      <c r="AN137" s="1"/>
      <c r="AO137" s="1"/>
    </row>
    <row r="138" spans="1:41" ht="14.25" customHeight="1">
      <c r="A138" s="1"/>
      <c r="B138" s="1"/>
      <c r="C138" s="115">
        <v>48153</v>
      </c>
      <c r="D138" s="125">
        <v>112</v>
      </c>
      <c r="E138" s="146"/>
      <c r="F138" s="227" t="e">
        <f t="shared" si="3"/>
        <v>#DIV/0!</v>
      </c>
      <c r="G138" s="182"/>
      <c r="H138" s="227" t="e">
        <f t="shared" si="4"/>
        <v>#DIV/0!</v>
      </c>
      <c r="I138" s="182"/>
      <c r="J138" s="225" t="e">
        <f t="shared" si="5"/>
        <v>#DIV/0!</v>
      </c>
      <c r="K138" s="182"/>
      <c r="L138" s="225">
        <f>'F5 - Operación '!Q110</f>
        <v>0</v>
      </c>
      <c r="M138" s="182"/>
      <c r="N138" s="145">
        <f t="shared" si="9"/>
        <v>0</v>
      </c>
      <c r="O138" s="227" t="e">
        <f t="shared" si="6"/>
        <v>#DIV/0!</v>
      </c>
      <c r="P138" s="182"/>
      <c r="Q138" s="1"/>
      <c r="R138" s="1"/>
      <c r="S138" s="132" t="e">
        <f t="shared" si="7"/>
        <v>#DIV/0!</v>
      </c>
      <c r="T138" s="143" t="e">
        <f t="shared" si="0"/>
        <v>#DIV/0!</v>
      </c>
      <c r="U138" s="143" t="e">
        <f t="shared" si="8"/>
        <v>#DIV/0!</v>
      </c>
      <c r="V138" s="1"/>
      <c r="W138" s="1"/>
      <c r="X138" s="1"/>
      <c r="Y138" s="1"/>
      <c r="Z138" s="1"/>
      <c r="AA138" s="1"/>
      <c r="AB138" s="1"/>
      <c r="AC138" s="1"/>
      <c r="AD138" s="1"/>
      <c r="AE138" s="1"/>
      <c r="AF138" s="1"/>
      <c r="AG138" s="1"/>
      <c r="AH138" s="1"/>
      <c r="AI138" s="1"/>
      <c r="AJ138" s="1"/>
      <c r="AK138" s="1"/>
      <c r="AL138" s="1"/>
      <c r="AM138" s="1"/>
      <c r="AN138" s="1"/>
      <c r="AO138" s="1"/>
    </row>
    <row r="139" spans="1:41" ht="14.25" customHeight="1">
      <c r="A139" s="1"/>
      <c r="B139" s="1"/>
      <c r="C139" s="115">
        <v>48183</v>
      </c>
      <c r="D139" s="125">
        <v>113</v>
      </c>
      <c r="E139" s="146"/>
      <c r="F139" s="227" t="e">
        <f t="shared" si="3"/>
        <v>#DIV/0!</v>
      </c>
      <c r="G139" s="182"/>
      <c r="H139" s="227" t="e">
        <f t="shared" si="4"/>
        <v>#DIV/0!</v>
      </c>
      <c r="I139" s="182"/>
      <c r="J139" s="225" t="e">
        <f t="shared" si="5"/>
        <v>#DIV/0!</v>
      </c>
      <c r="K139" s="182"/>
      <c r="L139" s="225">
        <f>'F5 - Operación '!Q111</f>
        <v>0</v>
      </c>
      <c r="M139" s="182"/>
      <c r="N139" s="145">
        <f t="shared" si="9"/>
        <v>0</v>
      </c>
      <c r="O139" s="227" t="e">
        <f t="shared" si="6"/>
        <v>#DIV/0!</v>
      </c>
      <c r="P139" s="182"/>
      <c r="Q139" s="1"/>
      <c r="R139" s="1"/>
      <c r="S139" s="132" t="e">
        <f t="shared" si="7"/>
        <v>#DIV/0!</v>
      </c>
      <c r="T139" s="143" t="e">
        <f t="shared" si="0"/>
        <v>#DIV/0!</v>
      </c>
      <c r="U139" s="143" t="e">
        <f t="shared" si="8"/>
        <v>#DIV/0!</v>
      </c>
      <c r="V139" s="1"/>
      <c r="W139" s="1"/>
      <c r="X139" s="1"/>
      <c r="Y139" s="1"/>
      <c r="Z139" s="1"/>
      <c r="AA139" s="1"/>
      <c r="AB139" s="1"/>
      <c r="AC139" s="1"/>
      <c r="AD139" s="1"/>
      <c r="AE139" s="1"/>
      <c r="AF139" s="1"/>
      <c r="AG139" s="1"/>
      <c r="AH139" s="1"/>
      <c r="AI139" s="1"/>
      <c r="AJ139" s="1"/>
      <c r="AK139" s="1"/>
      <c r="AL139" s="1"/>
      <c r="AM139" s="1"/>
      <c r="AN139" s="1"/>
      <c r="AO139" s="1"/>
    </row>
    <row r="140" spans="1:41" ht="14.25" customHeight="1">
      <c r="A140" s="1"/>
      <c r="B140" s="1"/>
      <c r="C140" s="115">
        <v>48214</v>
      </c>
      <c r="D140" s="125">
        <v>114</v>
      </c>
      <c r="E140" s="146"/>
      <c r="F140" s="227" t="e">
        <f t="shared" si="3"/>
        <v>#DIV/0!</v>
      </c>
      <c r="G140" s="182"/>
      <c r="H140" s="227" t="e">
        <f t="shared" si="4"/>
        <v>#DIV/0!</v>
      </c>
      <c r="I140" s="182"/>
      <c r="J140" s="225" t="e">
        <f t="shared" si="5"/>
        <v>#DIV/0!</v>
      </c>
      <c r="K140" s="182"/>
      <c r="L140" s="225">
        <f>'F5 - Operación '!Q112</f>
        <v>0</v>
      </c>
      <c r="M140" s="182"/>
      <c r="N140" s="145">
        <f t="shared" si="9"/>
        <v>0</v>
      </c>
      <c r="O140" s="227" t="e">
        <f t="shared" si="6"/>
        <v>#DIV/0!</v>
      </c>
      <c r="P140" s="182"/>
      <c r="Q140" s="1"/>
      <c r="R140" s="1"/>
      <c r="S140" s="132" t="e">
        <f t="shared" si="7"/>
        <v>#DIV/0!</v>
      </c>
      <c r="T140" s="143" t="e">
        <f t="shared" si="0"/>
        <v>#DIV/0!</v>
      </c>
      <c r="U140" s="143" t="e">
        <f t="shared" si="8"/>
        <v>#DIV/0!</v>
      </c>
      <c r="V140" s="1"/>
      <c r="W140" s="1"/>
      <c r="X140" s="1"/>
      <c r="Y140" s="1"/>
      <c r="Z140" s="1"/>
      <c r="AA140" s="1"/>
      <c r="AB140" s="1"/>
      <c r="AC140" s="1"/>
      <c r="AD140" s="1"/>
      <c r="AE140" s="1"/>
      <c r="AF140" s="1"/>
      <c r="AG140" s="1"/>
      <c r="AH140" s="1"/>
      <c r="AI140" s="1"/>
      <c r="AJ140" s="1"/>
      <c r="AK140" s="1"/>
      <c r="AL140" s="1"/>
      <c r="AM140" s="1"/>
      <c r="AN140" s="1"/>
      <c r="AO140" s="1"/>
    </row>
    <row r="141" spans="1:41" ht="14.25" customHeight="1">
      <c r="A141" s="1"/>
      <c r="B141" s="1"/>
      <c r="C141" s="115">
        <v>48245</v>
      </c>
      <c r="D141" s="125">
        <v>115</v>
      </c>
      <c r="E141" s="146"/>
      <c r="F141" s="227" t="e">
        <f t="shared" si="3"/>
        <v>#DIV/0!</v>
      </c>
      <c r="G141" s="182"/>
      <c r="H141" s="227" t="e">
        <f t="shared" si="4"/>
        <v>#DIV/0!</v>
      </c>
      <c r="I141" s="182"/>
      <c r="J141" s="225" t="e">
        <f t="shared" si="5"/>
        <v>#DIV/0!</v>
      </c>
      <c r="K141" s="182"/>
      <c r="L141" s="225">
        <f>'F5 - Operación '!Q113</f>
        <v>0</v>
      </c>
      <c r="M141" s="182"/>
      <c r="N141" s="145">
        <f t="shared" si="9"/>
        <v>0</v>
      </c>
      <c r="O141" s="227" t="e">
        <f t="shared" si="6"/>
        <v>#DIV/0!</v>
      </c>
      <c r="P141" s="182"/>
      <c r="Q141" s="1"/>
      <c r="R141" s="1"/>
      <c r="S141" s="132" t="e">
        <f t="shared" si="7"/>
        <v>#DIV/0!</v>
      </c>
      <c r="T141" s="143" t="e">
        <f t="shared" si="0"/>
        <v>#DIV/0!</v>
      </c>
      <c r="U141" s="143" t="e">
        <f t="shared" si="8"/>
        <v>#DIV/0!</v>
      </c>
      <c r="V141" s="1"/>
      <c r="W141" s="1"/>
      <c r="X141" s="1"/>
      <c r="Y141" s="1"/>
      <c r="Z141" s="1"/>
      <c r="AA141" s="1"/>
      <c r="AB141" s="1"/>
      <c r="AC141" s="1"/>
      <c r="AD141" s="1"/>
      <c r="AE141" s="1"/>
      <c r="AF141" s="1"/>
      <c r="AG141" s="1"/>
      <c r="AH141" s="1"/>
      <c r="AI141" s="1"/>
      <c r="AJ141" s="1"/>
      <c r="AK141" s="1"/>
      <c r="AL141" s="1"/>
      <c r="AM141" s="1"/>
      <c r="AN141" s="1"/>
      <c r="AO141" s="1"/>
    </row>
    <row r="142" spans="1:41" ht="14.25" customHeight="1">
      <c r="A142" s="1"/>
      <c r="B142" s="1"/>
      <c r="C142" s="115">
        <v>48274</v>
      </c>
      <c r="D142" s="125">
        <v>116</v>
      </c>
      <c r="E142" s="146"/>
      <c r="F142" s="227" t="e">
        <f t="shared" si="3"/>
        <v>#DIV/0!</v>
      </c>
      <c r="G142" s="182"/>
      <c r="H142" s="227" t="e">
        <f t="shared" si="4"/>
        <v>#DIV/0!</v>
      </c>
      <c r="I142" s="182"/>
      <c r="J142" s="225" t="e">
        <f t="shared" si="5"/>
        <v>#DIV/0!</v>
      </c>
      <c r="K142" s="182"/>
      <c r="L142" s="225">
        <f>'F5 - Operación '!Q114</f>
        <v>0</v>
      </c>
      <c r="M142" s="182"/>
      <c r="N142" s="145">
        <f t="shared" si="9"/>
        <v>0</v>
      </c>
      <c r="O142" s="227" t="e">
        <f t="shared" si="6"/>
        <v>#DIV/0!</v>
      </c>
      <c r="P142" s="182"/>
      <c r="Q142" s="1"/>
      <c r="R142" s="1"/>
      <c r="S142" s="132" t="e">
        <f t="shared" si="7"/>
        <v>#DIV/0!</v>
      </c>
      <c r="T142" s="143" t="e">
        <f t="shared" si="0"/>
        <v>#DIV/0!</v>
      </c>
      <c r="U142" s="143" t="e">
        <f t="shared" si="8"/>
        <v>#DIV/0!</v>
      </c>
      <c r="V142" s="1"/>
      <c r="W142" s="1"/>
      <c r="X142" s="1"/>
      <c r="Y142" s="1"/>
      <c r="Z142" s="1"/>
      <c r="AA142" s="1"/>
      <c r="AB142" s="1"/>
      <c r="AC142" s="1"/>
      <c r="AD142" s="1"/>
      <c r="AE142" s="1"/>
      <c r="AF142" s="1"/>
      <c r="AG142" s="1"/>
      <c r="AH142" s="1"/>
      <c r="AI142" s="1"/>
      <c r="AJ142" s="1"/>
      <c r="AK142" s="1"/>
      <c r="AL142" s="1"/>
      <c r="AM142" s="1"/>
      <c r="AN142" s="1"/>
      <c r="AO142" s="1"/>
    </row>
    <row r="143" spans="1:41" ht="14.25" customHeight="1">
      <c r="A143" s="1"/>
      <c r="B143" s="1"/>
      <c r="C143" s="115">
        <v>48305</v>
      </c>
      <c r="D143" s="125">
        <v>117</v>
      </c>
      <c r="E143" s="146"/>
      <c r="F143" s="227" t="e">
        <f t="shared" si="3"/>
        <v>#DIV/0!</v>
      </c>
      <c r="G143" s="182"/>
      <c r="H143" s="227" t="e">
        <f t="shared" si="4"/>
        <v>#DIV/0!</v>
      </c>
      <c r="I143" s="182"/>
      <c r="J143" s="225" t="e">
        <f t="shared" si="5"/>
        <v>#DIV/0!</v>
      </c>
      <c r="K143" s="182"/>
      <c r="L143" s="225">
        <f>'F5 - Operación '!Q115</f>
        <v>0</v>
      </c>
      <c r="M143" s="182"/>
      <c r="N143" s="145">
        <f t="shared" si="9"/>
        <v>0</v>
      </c>
      <c r="O143" s="227" t="e">
        <f t="shared" si="6"/>
        <v>#DIV/0!</v>
      </c>
      <c r="P143" s="182"/>
      <c r="Q143" s="1"/>
      <c r="R143" s="1"/>
      <c r="S143" s="132" t="e">
        <f t="shared" si="7"/>
        <v>#DIV/0!</v>
      </c>
      <c r="T143" s="143" t="e">
        <f t="shared" si="0"/>
        <v>#DIV/0!</v>
      </c>
      <c r="U143" s="143" t="e">
        <f t="shared" si="8"/>
        <v>#DIV/0!</v>
      </c>
      <c r="V143" s="1"/>
      <c r="W143" s="1"/>
      <c r="X143" s="1"/>
      <c r="Y143" s="1"/>
      <c r="Z143" s="1"/>
      <c r="AA143" s="1"/>
      <c r="AB143" s="1"/>
      <c r="AC143" s="1"/>
      <c r="AD143" s="1"/>
      <c r="AE143" s="1"/>
      <c r="AF143" s="1"/>
      <c r="AG143" s="1"/>
      <c r="AH143" s="1"/>
      <c r="AI143" s="1"/>
      <c r="AJ143" s="1"/>
      <c r="AK143" s="1"/>
      <c r="AL143" s="1"/>
      <c r="AM143" s="1"/>
      <c r="AN143" s="1"/>
      <c r="AO143" s="1"/>
    </row>
    <row r="144" spans="1:41" ht="14.25" customHeight="1">
      <c r="A144" s="1"/>
      <c r="B144" s="1"/>
      <c r="C144" s="115">
        <v>48335</v>
      </c>
      <c r="D144" s="125">
        <v>118</v>
      </c>
      <c r="E144" s="146"/>
      <c r="F144" s="227" t="e">
        <f t="shared" si="3"/>
        <v>#DIV/0!</v>
      </c>
      <c r="G144" s="182"/>
      <c r="H144" s="227" t="e">
        <f t="shared" si="4"/>
        <v>#DIV/0!</v>
      </c>
      <c r="I144" s="182"/>
      <c r="J144" s="225" t="e">
        <f t="shared" si="5"/>
        <v>#DIV/0!</v>
      </c>
      <c r="K144" s="182"/>
      <c r="L144" s="225">
        <f>'F5 - Operación '!Q116</f>
        <v>0</v>
      </c>
      <c r="M144" s="182"/>
      <c r="N144" s="145">
        <f t="shared" si="9"/>
        <v>0</v>
      </c>
      <c r="O144" s="227" t="e">
        <f t="shared" si="6"/>
        <v>#DIV/0!</v>
      </c>
      <c r="P144" s="182"/>
      <c r="Q144" s="1"/>
      <c r="R144" s="1"/>
      <c r="S144" s="132" t="e">
        <f t="shared" si="7"/>
        <v>#DIV/0!</v>
      </c>
      <c r="T144" s="143" t="e">
        <f t="shared" si="0"/>
        <v>#DIV/0!</v>
      </c>
      <c r="U144" s="143" t="e">
        <f t="shared" si="8"/>
        <v>#DIV/0!</v>
      </c>
      <c r="V144" s="1"/>
      <c r="W144" s="1"/>
      <c r="X144" s="1"/>
      <c r="Y144" s="1"/>
      <c r="Z144" s="1"/>
      <c r="AA144" s="1"/>
      <c r="AB144" s="1"/>
      <c r="AC144" s="1"/>
      <c r="AD144" s="1"/>
      <c r="AE144" s="1"/>
      <c r="AF144" s="1"/>
      <c r="AG144" s="1"/>
      <c r="AH144" s="1"/>
      <c r="AI144" s="1"/>
      <c r="AJ144" s="1"/>
      <c r="AK144" s="1"/>
      <c r="AL144" s="1"/>
      <c r="AM144" s="1"/>
      <c r="AN144" s="1"/>
      <c r="AO144" s="1"/>
    </row>
    <row r="145" spans="1:41" ht="14.25" customHeight="1">
      <c r="A145" s="1"/>
      <c r="B145" s="1"/>
      <c r="C145" s="115">
        <v>48366</v>
      </c>
      <c r="D145" s="125">
        <v>119</v>
      </c>
      <c r="E145" s="146"/>
      <c r="F145" s="227" t="e">
        <f t="shared" si="3"/>
        <v>#DIV/0!</v>
      </c>
      <c r="G145" s="182"/>
      <c r="H145" s="227" t="e">
        <f t="shared" si="4"/>
        <v>#DIV/0!</v>
      </c>
      <c r="I145" s="182"/>
      <c r="J145" s="225" t="e">
        <f t="shared" si="5"/>
        <v>#DIV/0!</v>
      </c>
      <c r="K145" s="182"/>
      <c r="L145" s="225">
        <f>'F5 - Operación '!Q117</f>
        <v>0</v>
      </c>
      <c r="M145" s="182"/>
      <c r="N145" s="145">
        <f t="shared" si="9"/>
        <v>0</v>
      </c>
      <c r="O145" s="227" t="e">
        <f t="shared" si="6"/>
        <v>#DIV/0!</v>
      </c>
      <c r="P145" s="182"/>
      <c r="Q145" s="1"/>
      <c r="R145" s="1"/>
      <c r="S145" s="132" t="e">
        <f t="shared" si="7"/>
        <v>#DIV/0!</v>
      </c>
      <c r="T145" s="143" t="e">
        <f t="shared" si="0"/>
        <v>#DIV/0!</v>
      </c>
      <c r="U145" s="143" t="e">
        <f t="shared" si="8"/>
        <v>#DIV/0!</v>
      </c>
      <c r="V145" s="1"/>
      <c r="W145" s="1"/>
      <c r="X145" s="1"/>
      <c r="Y145" s="1"/>
      <c r="Z145" s="1"/>
      <c r="AA145" s="1"/>
      <c r="AB145" s="1"/>
      <c r="AC145" s="1"/>
      <c r="AD145" s="1"/>
      <c r="AE145" s="1"/>
      <c r="AF145" s="1"/>
      <c r="AG145" s="1"/>
      <c r="AH145" s="1"/>
      <c r="AI145" s="1"/>
      <c r="AJ145" s="1"/>
      <c r="AK145" s="1"/>
      <c r="AL145" s="1"/>
      <c r="AM145" s="1"/>
      <c r="AN145" s="1"/>
      <c r="AO145" s="1"/>
    </row>
    <row r="146" spans="1:41" ht="14.25" customHeight="1">
      <c r="A146" s="1"/>
      <c r="B146" s="1"/>
      <c r="C146" s="115">
        <v>48396</v>
      </c>
      <c r="D146" s="125">
        <v>120</v>
      </c>
      <c r="E146" s="146"/>
      <c r="F146" s="227" t="e">
        <f t="shared" si="3"/>
        <v>#DIV/0!</v>
      </c>
      <c r="G146" s="182"/>
      <c r="H146" s="227" t="e">
        <f t="shared" si="4"/>
        <v>#DIV/0!</v>
      </c>
      <c r="I146" s="182"/>
      <c r="J146" s="225" t="e">
        <f t="shared" si="5"/>
        <v>#DIV/0!</v>
      </c>
      <c r="K146" s="182"/>
      <c r="L146" s="225">
        <f>'F5 - Operación '!Q118</f>
        <v>0</v>
      </c>
      <c r="M146" s="182"/>
      <c r="N146" s="145">
        <f t="shared" si="9"/>
        <v>0</v>
      </c>
      <c r="O146" s="227" t="e">
        <f t="shared" si="6"/>
        <v>#DIV/0!</v>
      </c>
      <c r="P146" s="182"/>
      <c r="Q146" s="1"/>
      <c r="R146" s="1"/>
      <c r="S146" s="132" t="e">
        <f t="shared" si="7"/>
        <v>#DIV/0!</v>
      </c>
      <c r="T146" s="143" t="e">
        <f t="shared" si="0"/>
        <v>#DIV/0!</v>
      </c>
      <c r="U146" s="143" t="e">
        <f t="shared" si="8"/>
        <v>#DIV/0!</v>
      </c>
      <c r="V146" s="1"/>
      <c r="W146" s="1"/>
      <c r="X146" s="1"/>
      <c r="Y146" s="1"/>
      <c r="Z146" s="1"/>
      <c r="AA146" s="1"/>
      <c r="AB146" s="1"/>
      <c r="AC146" s="1"/>
      <c r="AD146" s="1"/>
      <c r="AE146" s="1"/>
      <c r="AF146" s="1"/>
      <c r="AG146" s="1"/>
      <c r="AH146" s="1"/>
      <c r="AI146" s="1"/>
      <c r="AJ146" s="1"/>
      <c r="AK146" s="1"/>
      <c r="AL146" s="1"/>
      <c r="AM146" s="1"/>
      <c r="AN146" s="1"/>
      <c r="AO146" s="1"/>
    </row>
    <row r="147" spans="1:41" ht="14.25" customHeight="1">
      <c r="A147" s="1"/>
      <c r="B147" s="1"/>
      <c r="C147" s="115">
        <v>48427</v>
      </c>
      <c r="D147" s="125">
        <v>121</v>
      </c>
      <c r="E147" s="146"/>
      <c r="F147" s="227" t="e">
        <f t="shared" si="3"/>
        <v>#DIV/0!</v>
      </c>
      <c r="G147" s="182"/>
      <c r="H147" s="227" t="e">
        <f t="shared" si="4"/>
        <v>#DIV/0!</v>
      </c>
      <c r="I147" s="182"/>
      <c r="J147" s="225" t="e">
        <f t="shared" si="5"/>
        <v>#DIV/0!</v>
      </c>
      <c r="K147" s="182"/>
      <c r="L147" s="225">
        <f>'F5 - Operación '!Q119</f>
        <v>0</v>
      </c>
      <c r="M147" s="182"/>
      <c r="N147" s="145">
        <f t="shared" si="9"/>
        <v>0</v>
      </c>
      <c r="O147" s="227" t="e">
        <f t="shared" si="6"/>
        <v>#DIV/0!</v>
      </c>
      <c r="P147" s="182"/>
      <c r="Q147" s="1"/>
      <c r="R147" s="1"/>
      <c r="S147" s="132" t="e">
        <f t="shared" si="7"/>
        <v>#DIV/0!</v>
      </c>
      <c r="T147" s="143" t="e">
        <f t="shared" si="0"/>
        <v>#DIV/0!</v>
      </c>
      <c r="U147" s="143" t="e">
        <f t="shared" si="8"/>
        <v>#DIV/0!</v>
      </c>
      <c r="V147" s="1"/>
      <c r="W147" s="1"/>
      <c r="X147" s="1"/>
      <c r="Y147" s="1"/>
      <c r="Z147" s="1"/>
      <c r="AA147" s="1"/>
      <c r="AB147" s="1"/>
      <c r="AC147" s="1"/>
      <c r="AD147" s="1"/>
      <c r="AE147" s="1"/>
      <c r="AF147" s="1"/>
      <c r="AG147" s="1"/>
      <c r="AH147" s="1"/>
      <c r="AI147" s="1"/>
      <c r="AJ147" s="1"/>
      <c r="AK147" s="1"/>
      <c r="AL147" s="1"/>
      <c r="AM147" s="1"/>
      <c r="AN147" s="1"/>
      <c r="AO147" s="1"/>
    </row>
    <row r="148" spans="1:41" ht="14.25" customHeight="1">
      <c r="A148" s="1"/>
      <c r="B148" s="1"/>
      <c r="C148" s="115">
        <v>48458</v>
      </c>
      <c r="D148" s="125">
        <v>122</v>
      </c>
      <c r="E148" s="146"/>
      <c r="F148" s="227" t="e">
        <f t="shared" si="3"/>
        <v>#DIV/0!</v>
      </c>
      <c r="G148" s="182"/>
      <c r="H148" s="227" t="e">
        <f t="shared" si="4"/>
        <v>#DIV/0!</v>
      </c>
      <c r="I148" s="182"/>
      <c r="J148" s="225" t="e">
        <f t="shared" si="5"/>
        <v>#DIV/0!</v>
      </c>
      <c r="K148" s="182"/>
      <c r="L148" s="225">
        <f>'F5 - Operación '!Q120</f>
        <v>0</v>
      </c>
      <c r="M148" s="182"/>
      <c r="N148" s="145">
        <f t="shared" si="9"/>
        <v>0</v>
      </c>
      <c r="O148" s="227" t="e">
        <f t="shared" si="6"/>
        <v>#DIV/0!</v>
      </c>
      <c r="P148" s="182"/>
      <c r="Q148" s="1"/>
      <c r="R148" s="1"/>
      <c r="S148" s="132" t="e">
        <f t="shared" si="7"/>
        <v>#DIV/0!</v>
      </c>
      <c r="T148" s="143" t="e">
        <f t="shared" si="0"/>
        <v>#DIV/0!</v>
      </c>
      <c r="U148" s="143" t="e">
        <f t="shared" si="8"/>
        <v>#DIV/0!</v>
      </c>
      <c r="V148" s="1"/>
      <c r="W148" s="1"/>
      <c r="X148" s="1"/>
      <c r="Y148" s="1"/>
      <c r="Z148" s="1"/>
      <c r="AA148" s="1"/>
      <c r="AB148" s="1"/>
      <c r="AC148" s="1"/>
      <c r="AD148" s="1"/>
      <c r="AE148" s="1"/>
      <c r="AF148" s="1"/>
      <c r="AG148" s="1"/>
      <c r="AH148" s="1"/>
      <c r="AI148" s="1"/>
      <c r="AJ148" s="1"/>
      <c r="AK148" s="1"/>
      <c r="AL148" s="1"/>
      <c r="AM148" s="1"/>
      <c r="AN148" s="1"/>
      <c r="AO148" s="1"/>
    </row>
    <row r="149" spans="1:41" ht="14.25" customHeight="1">
      <c r="A149" s="1"/>
      <c r="B149" s="1"/>
      <c r="C149" s="115">
        <v>48488</v>
      </c>
      <c r="D149" s="125">
        <v>123</v>
      </c>
      <c r="E149" s="146"/>
      <c r="F149" s="227" t="e">
        <f t="shared" si="3"/>
        <v>#DIV/0!</v>
      </c>
      <c r="G149" s="182"/>
      <c r="H149" s="227" t="e">
        <f t="shared" si="4"/>
        <v>#DIV/0!</v>
      </c>
      <c r="I149" s="182"/>
      <c r="J149" s="225" t="e">
        <f t="shared" si="5"/>
        <v>#DIV/0!</v>
      </c>
      <c r="K149" s="182"/>
      <c r="L149" s="225">
        <f>'F5 - Operación '!Q121</f>
        <v>0</v>
      </c>
      <c r="M149" s="182"/>
      <c r="N149" s="145">
        <f t="shared" si="9"/>
        <v>0</v>
      </c>
      <c r="O149" s="227" t="e">
        <f t="shared" si="6"/>
        <v>#DIV/0!</v>
      </c>
      <c r="P149" s="182"/>
      <c r="Q149" s="1"/>
      <c r="R149" s="1"/>
      <c r="S149" s="132" t="e">
        <f t="shared" si="7"/>
        <v>#DIV/0!</v>
      </c>
      <c r="T149" s="143" t="e">
        <f t="shared" si="0"/>
        <v>#DIV/0!</v>
      </c>
      <c r="U149" s="143" t="e">
        <f t="shared" si="8"/>
        <v>#DIV/0!</v>
      </c>
      <c r="V149" s="1"/>
      <c r="W149" s="1"/>
      <c r="X149" s="1"/>
      <c r="Y149" s="1"/>
      <c r="Z149" s="1"/>
      <c r="AA149" s="1"/>
      <c r="AB149" s="1"/>
      <c r="AC149" s="1"/>
      <c r="AD149" s="1"/>
      <c r="AE149" s="1"/>
      <c r="AF149" s="1"/>
      <c r="AG149" s="1"/>
      <c r="AH149" s="1"/>
      <c r="AI149" s="1"/>
      <c r="AJ149" s="1"/>
      <c r="AK149" s="1"/>
      <c r="AL149" s="1"/>
      <c r="AM149" s="1"/>
      <c r="AN149" s="1"/>
      <c r="AO149" s="1"/>
    </row>
    <row r="150" spans="1:41" ht="14.25" customHeight="1">
      <c r="A150" s="1"/>
      <c r="B150" s="1"/>
      <c r="C150" s="115">
        <v>48519</v>
      </c>
      <c r="D150" s="125">
        <v>124</v>
      </c>
      <c r="E150" s="146"/>
      <c r="F150" s="227" t="e">
        <f t="shared" si="3"/>
        <v>#DIV/0!</v>
      </c>
      <c r="G150" s="182"/>
      <c r="H150" s="227" t="e">
        <f t="shared" si="4"/>
        <v>#DIV/0!</v>
      </c>
      <c r="I150" s="182"/>
      <c r="J150" s="225" t="e">
        <f t="shared" si="5"/>
        <v>#DIV/0!</v>
      </c>
      <c r="K150" s="182"/>
      <c r="L150" s="225">
        <f>'F5 - Operación '!Q122</f>
        <v>0</v>
      </c>
      <c r="M150" s="182"/>
      <c r="N150" s="145">
        <f t="shared" si="9"/>
        <v>0</v>
      </c>
      <c r="O150" s="227" t="e">
        <f t="shared" si="6"/>
        <v>#DIV/0!</v>
      </c>
      <c r="P150" s="182"/>
      <c r="Q150" s="1"/>
      <c r="R150" s="1"/>
      <c r="S150" s="132" t="e">
        <f t="shared" si="7"/>
        <v>#DIV/0!</v>
      </c>
      <c r="T150" s="143" t="e">
        <f t="shared" si="0"/>
        <v>#DIV/0!</v>
      </c>
      <c r="U150" s="143" t="e">
        <f t="shared" si="8"/>
        <v>#DIV/0!</v>
      </c>
      <c r="V150" s="1"/>
      <c r="W150" s="1"/>
      <c r="X150" s="1"/>
      <c r="Y150" s="1"/>
      <c r="Z150" s="1"/>
      <c r="AA150" s="1"/>
      <c r="AB150" s="1"/>
      <c r="AC150" s="1"/>
      <c r="AD150" s="1"/>
      <c r="AE150" s="1"/>
      <c r="AF150" s="1"/>
      <c r="AG150" s="1"/>
      <c r="AH150" s="1"/>
      <c r="AI150" s="1"/>
      <c r="AJ150" s="1"/>
      <c r="AK150" s="1"/>
      <c r="AL150" s="1"/>
      <c r="AM150" s="1"/>
      <c r="AN150" s="1"/>
      <c r="AO150" s="1"/>
    </row>
    <row r="151" spans="1:41" ht="14.25" customHeight="1">
      <c r="A151" s="1"/>
      <c r="B151" s="1"/>
      <c r="C151" s="115">
        <v>48549</v>
      </c>
      <c r="D151" s="125">
        <v>125</v>
      </c>
      <c r="E151" s="146"/>
      <c r="F151" s="227" t="e">
        <f t="shared" si="3"/>
        <v>#DIV/0!</v>
      </c>
      <c r="G151" s="182"/>
      <c r="H151" s="227" t="e">
        <f t="shared" si="4"/>
        <v>#DIV/0!</v>
      </c>
      <c r="I151" s="182"/>
      <c r="J151" s="225" t="e">
        <f t="shared" si="5"/>
        <v>#DIV/0!</v>
      </c>
      <c r="K151" s="182"/>
      <c r="L151" s="225">
        <f>'F5 - Operación '!Q123</f>
        <v>0</v>
      </c>
      <c r="M151" s="182"/>
      <c r="N151" s="145">
        <f t="shared" si="9"/>
        <v>0</v>
      </c>
      <c r="O151" s="227" t="e">
        <f t="shared" si="6"/>
        <v>#DIV/0!</v>
      </c>
      <c r="P151" s="182"/>
      <c r="Q151" s="1"/>
      <c r="R151" s="1"/>
      <c r="S151" s="132" t="e">
        <f t="shared" si="7"/>
        <v>#DIV/0!</v>
      </c>
      <c r="T151" s="143" t="e">
        <f t="shared" si="0"/>
        <v>#DIV/0!</v>
      </c>
      <c r="U151" s="143" t="e">
        <f t="shared" si="8"/>
        <v>#DIV/0!</v>
      </c>
      <c r="V151" s="1"/>
      <c r="W151" s="1"/>
      <c r="X151" s="1"/>
      <c r="Y151" s="1"/>
      <c r="Z151" s="1"/>
      <c r="AA151" s="1"/>
      <c r="AB151" s="1"/>
      <c r="AC151" s="1"/>
      <c r="AD151" s="1"/>
      <c r="AE151" s="1"/>
      <c r="AF151" s="1"/>
      <c r="AG151" s="1"/>
      <c r="AH151" s="1"/>
      <c r="AI151" s="1"/>
      <c r="AJ151" s="1"/>
      <c r="AK151" s="1"/>
      <c r="AL151" s="1"/>
      <c r="AM151" s="1"/>
      <c r="AN151" s="1"/>
      <c r="AO151" s="1"/>
    </row>
    <row r="152" spans="1:41" ht="14.25" customHeight="1">
      <c r="A152" s="1"/>
      <c r="B152" s="1"/>
      <c r="C152" s="115">
        <v>48580</v>
      </c>
      <c r="D152" s="125">
        <v>126</v>
      </c>
      <c r="E152" s="146"/>
      <c r="F152" s="227" t="e">
        <f t="shared" si="3"/>
        <v>#DIV/0!</v>
      </c>
      <c r="G152" s="182"/>
      <c r="H152" s="227" t="e">
        <f t="shared" si="4"/>
        <v>#DIV/0!</v>
      </c>
      <c r="I152" s="182"/>
      <c r="J152" s="225" t="e">
        <f t="shared" si="5"/>
        <v>#DIV/0!</v>
      </c>
      <c r="K152" s="182"/>
      <c r="L152" s="225">
        <f>'F5 - Operación '!Q124</f>
        <v>0</v>
      </c>
      <c r="M152" s="182"/>
      <c r="N152" s="145">
        <f t="shared" si="9"/>
        <v>0</v>
      </c>
      <c r="O152" s="227" t="e">
        <f t="shared" si="6"/>
        <v>#DIV/0!</v>
      </c>
      <c r="P152" s="182"/>
      <c r="Q152" s="1"/>
      <c r="R152" s="1"/>
      <c r="S152" s="132" t="e">
        <f t="shared" si="7"/>
        <v>#DIV/0!</v>
      </c>
      <c r="T152" s="143" t="e">
        <f t="shared" si="0"/>
        <v>#DIV/0!</v>
      </c>
      <c r="U152" s="143" t="e">
        <f t="shared" si="8"/>
        <v>#DIV/0!</v>
      </c>
      <c r="V152" s="1"/>
      <c r="W152" s="1"/>
      <c r="X152" s="1"/>
      <c r="Y152" s="1"/>
      <c r="Z152" s="1"/>
      <c r="AA152" s="1"/>
      <c r="AB152" s="1"/>
      <c r="AC152" s="1"/>
      <c r="AD152" s="1"/>
      <c r="AE152" s="1"/>
      <c r="AF152" s="1"/>
      <c r="AG152" s="1"/>
      <c r="AH152" s="1"/>
      <c r="AI152" s="1"/>
      <c r="AJ152" s="1"/>
      <c r="AK152" s="1"/>
      <c r="AL152" s="1"/>
      <c r="AM152" s="1"/>
      <c r="AN152" s="1"/>
      <c r="AO152" s="1"/>
    </row>
    <row r="153" spans="1:41" ht="14.25" customHeight="1">
      <c r="A153" s="1"/>
      <c r="B153" s="1"/>
      <c r="C153" s="115">
        <v>48611</v>
      </c>
      <c r="D153" s="125">
        <v>127</v>
      </c>
      <c r="E153" s="146"/>
      <c r="F153" s="227" t="e">
        <f t="shared" si="3"/>
        <v>#DIV/0!</v>
      </c>
      <c r="G153" s="182"/>
      <c r="H153" s="227" t="e">
        <f t="shared" si="4"/>
        <v>#DIV/0!</v>
      </c>
      <c r="I153" s="182"/>
      <c r="J153" s="225" t="e">
        <f t="shared" si="5"/>
        <v>#DIV/0!</v>
      </c>
      <c r="K153" s="182"/>
      <c r="L153" s="225">
        <f>'F5 - Operación '!Q125</f>
        <v>0</v>
      </c>
      <c r="M153" s="182"/>
      <c r="N153" s="145">
        <f t="shared" si="9"/>
        <v>0</v>
      </c>
      <c r="O153" s="227" t="e">
        <f t="shared" si="6"/>
        <v>#DIV/0!</v>
      </c>
      <c r="P153" s="182"/>
      <c r="Q153" s="1"/>
      <c r="R153" s="1"/>
      <c r="S153" s="132" t="e">
        <f t="shared" si="7"/>
        <v>#DIV/0!</v>
      </c>
      <c r="T153" s="143" t="e">
        <f t="shared" si="0"/>
        <v>#DIV/0!</v>
      </c>
      <c r="U153" s="143" t="e">
        <f t="shared" si="8"/>
        <v>#DIV/0!</v>
      </c>
      <c r="V153" s="1"/>
      <c r="W153" s="1"/>
      <c r="X153" s="1"/>
      <c r="Y153" s="1"/>
      <c r="Z153" s="1"/>
      <c r="AA153" s="1"/>
      <c r="AB153" s="1"/>
      <c r="AC153" s="1"/>
      <c r="AD153" s="1"/>
      <c r="AE153" s="1"/>
      <c r="AF153" s="1"/>
      <c r="AG153" s="1"/>
      <c r="AH153" s="1"/>
      <c r="AI153" s="1"/>
      <c r="AJ153" s="1"/>
      <c r="AK153" s="1"/>
      <c r="AL153" s="1"/>
      <c r="AM153" s="1"/>
      <c r="AN153" s="1"/>
      <c r="AO153" s="1"/>
    </row>
    <row r="154" spans="1:41" ht="14.25" customHeight="1">
      <c r="A154" s="1"/>
      <c r="B154" s="1"/>
      <c r="C154" s="115">
        <v>48639</v>
      </c>
      <c r="D154" s="125">
        <v>128</v>
      </c>
      <c r="E154" s="146"/>
      <c r="F154" s="227" t="e">
        <f t="shared" si="3"/>
        <v>#DIV/0!</v>
      </c>
      <c r="G154" s="182"/>
      <c r="H154" s="227" t="e">
        <f t="shared" si="4"/>
        <v>#DIV/0!</v>
      </c>
      <c r="I154" s="182"/>
      <c r="J154" s="225" t="e">
        <f t="shared" si="5"/>
        <v>#DIV/0!</v>
      </c>
      <c r="K154" s="182"/>
      <c r="L154" s="225">
        <f>'F5 - Operación '!Q126</f>
        <v>0</v>
      </c>
      <c r="M154" s="182"/>
      <c r="N154" s="145">
        <f t="shared" si="9"/>
        <v>0</v>
      </c>
      <c r="O154" s="227" t="e">
        <f t="shared" si="6"/>
        <v>#DIV/0!</v>
      </c>
      <c r="P154" s="182"/>
      <c r="Q154" s="1"/>
      <c r="R154" s="1"/>
      <c r="S154" s="132" t="e">
        <f t="shared" si="7"/>
        <v>#DIV/0!</v>
      </c>
      <c r="T154" s="143" t="e">
        <f t="shared" si="0"/>
        <v>#DIV/0!</v>
      </c>
      <c r="U154" s="143" t="e">
        <f t="shared" si="8"/>
        <v>#DIV/0!</v>
      </c>
      <c r="V154" s="1"/>
      <c r="W154" s="1"/>
      <c r="X154" s="1"/>
      <c r="Y154" s="1"/>
      <c r="Z154" s="1"/>
      <c r="AA154" s="1"/>
      <c r="AB154" s="1"/>
      <c r="AC154" s="1"/>
      <c r="AD154" s="1"/>
      <c r="AE154" s="1"/>
      <c r="AF154" s="1"/>
      <c r="AG154" s="1"/>
      <c r="AH154" s="1"/>
      <c r="AI154" s="1"/>
      <c r="AJ154" s="1"/>
      <c r="AK154" s="1"/>
      <c r="AL154" s="1"/>
      <c r="AM154" s="1"/>
      <c r="AN154" s="1"/>
      <c r="AO154" s="1"/>
    </row>
    <row r="155" spans="1:41" ht="14.25" customHeight="1">
      <c r="A155" s="1"/>
      <c r="B155" s="1"/>
      <c r="C155" s="115">
        <v>48670</v>
      </c>
      <c r="D155" s="125">
        <v>129</v>
      </c>
      <c r="E155" s="146"/>
      <c r="F155" s="227" t="e">
        <f t="shared" si="3"/>
        <v>#DIV/0!</v>
      </c>
      <c r="G155" s="182"/>
      <c r="H155" s="227" t="e">
        <f t="shared" si="4"/>
        <v>#DIV/0!</v>
      </c>
      <c r="I155" s="182"/>
      <c r="J155" s="225" t="e">
        <f t="shared" si="5"/>
        <v>#DIV/0!</v>
      </c>
      <c r="K155" s="182"/>
      <c r="L155" s="225">
        <f>'F5 - Operación '!Q127</f>
        <v>0</v>
      </c>
      <c r="M155" s="182"/>
      <c r="N155" s="145">
        <f t="shared" si="9"/>
        <v>0</v>
      </c>
      <c r="O155" s="227" t="e">
        <f t="shared" si="6"/>
        <v>#DIV/0!</v>
      </c>
      <c r="P155" s="182"/>
      <c r="Q155" s="1"/>
      <c r="R155" s="1"/>
      <c r="S155" s="132" t="e">
        <f t="shared" si="7"/>
        <v>#DIV/0!</v>
      </c>
      <c r="T155" s="143" t="e">
        <f t="shared" si="0"/>
        <v>#DIV/0!</v>
      </c>
      <c r="U155" s="143" t="e">
        <f t="shared" si="8"/>
        <v>#DIV/0!</v>
      </c>
      <c r="V155" s="1"/>
      <c r="W155" s="1"/>
      <c r="X155" s="1"/>
      <c r="Y155" s="1"/>
      <c r="Z155" s="1"/>
      <c r="AA155" s="1"/>
      <c r="AB155" s="1"/>
      <c r="AC155" s="1"/>
      <c r="AD155" s="1"/>
      <c r="AE155" s="1"/>
      <c r="AF155" s="1"/>
      <c r="AG155" s="1"/>
      <c r="AH155" s="1"/>
      <c r="AI155" s="1"/>
      <c r="AJ155" s="1"/>
      <c r="AK155" s="1"/>
      <c r="AL155" s="1"/>
      <c r="AM155" s="1"/>
      <c r="AN155" s="1"/>
      <c r="AO155" s="1"/>
    </row>
    <row r="156" spans="1:41" ht="14.25" customHeight="1">
      <c r="A156" s="1"/>
      <c r="B156" s="1"/>
      <c r="C156" s="115">
        <v>48700</v>
      </c>
      <c r="D156" s="125">
        <v>130</v>
      </c>
      <c r="E156" s="146"/>
      <c r="F156" s="227" t="e">
        <f t="shared" si="3"/>
        <v>#DIV/0!</v>
      </c>
      <c r="G156" s="182"/>
      <c r="H156" s="227" t="e">
        <f t="shared" si="4"/>
        <v>#DIV/0!</v>
      </c>
      <c r="I156" s="182"/>
      <c r="J156" s="225" t="e">
        <f t="shared" si="5"/>
        <v>#DIV/0!</v>
      </c>
      <c r="K156" s="182"/>
      <c r="L156" s="225">
        <f>'F5 - Operación '!Q128</f>
        <v>0</v>
      </c>
      <c r="M156" s="182"/>
      <c r="N156" s="145">
        <f t="shared" si="9"/>
        <v>0</v>
      </c>
      <c r="O156" s="227" t="e">
        <f t="shared" si="6"/>
        <v>#DIV/0!</v>
      </c>
      <c r="P156" s="182"/>
      <c r="Q156" s="1"/>
      <c r="R156" s="1"/>
      <c r="S156" s="132" t="e">
        <f t="shared" si="7"/>
        <v>#DIV/0!</v>
      </c>
      <c r="T156" s="143" t="e">
        <f t="shared" si="0"/>
        <v>#DIV/0!</v>
      </c>
      <c r="U156" s="143" t="e">
        <f t="shared" si="8"/>
        <v>#DIV/0!</v>
      </c>
      <c r="V156" s="1"/>
      <c r="W156" s="1"/>
      <c r="X156" s="1"/>
      <c r="Y156" s="1"/>
      <c r="Z156" s="1"/>
      <c r="AA156" s="1"/>
      <c r="AB156" s="1"/>
      <c r="AC156" s="1"/>
      <c r="AD156" s="1"/>
      <c r="AE156" s="1"/>
      <c r="AF156" s="1"/>
      <c r="AG156" s="1"/>
      <c r="AH156" s="1"/>
      <c r="AI156" s="1"/>
      <c r="AJ156" s="1"/>
      <c r="AK156" s="1"/>
      <c r="AL156" s="1"/>
      <c r="AM156" s="1"/>
      <c r="AN156" s="1"/>
      <c r="AO156" s="1"/>
    </row>
    <row r="157" spans="1:41" ht="14.25" customHeight="1">
      <c r="A157" s="1"/>
      <c r="B157" s="1"/>
      <c r="C157" s="115">
        <v>48731</v>
      </c>
      <c r="D157" s="125">
        <v>131</v>
      </c>
      <c r="E157" s="146"/>
      <c r="F157" s="227" t="e">
        <f t="shared" si="3"/>
        <v>#DIV/0!</v>
      </c>
      <c r="G157" s="182"/>
      <c r="H157" s="227" t="e">
        <f t="shared" si="4"/>
        <v>#DIV/0!</v>
      </c>
      <c r="I157" s="182"/>
      <c r="J157" s="225" t="e">
        <f t="shared" si="5"/>
        <v>#DIV/0!</v>
      </c>
      <c r="K157" s="182"/>
      <c r="L157" s="225">
        <f>'F5 - Operación '!Q129</f>
        <v>0</v>
      </c>
      <c r="M157" s="182"/>
      <c r="N157" s="145">
        <f t="shared" si="9"/>
        <v>0</v>
      </c>
      <c r="O157" s="227" t="e">
        <f t="shared" si="6"/>
        <v>#DIV/0!</v>
      </c>
      <c r="P157" s="182"/>
      <c r="Q157" s="1"/>
      <c r="R157" s="1"/>
      <c r="S157" s="132" t="e">
        <f t="shared" si="7"/>
        <v>#DIV/0!</v>
      </c>
      <c r="T157" s="143" t="e">
        <f t="shared" si="0"/>
        <v>#DIV/0!</v>
      </c>
      <c r="U157" s="143" t="e">
        <f t="shared" si="8"/>
        <v>#DIV/0!</v>
      </c>
      <c r="V157" s="1"/>
      <c r="W157" s="1"/>
      <c r="X157" s="1"/>
      <c r="Y157" s="1"/>
      <c r="Z157" s="1"/>
      <c r="AA157" s="1"/>
      <c r="AB157" s="1"/>
      <c r="AC157" s="1"/>
      <c r="AD157" s="1"/>
      <c r="AE157" s="1"/>
      <c r="AF157" s="1"/>
      <c r="AG157" s="1"/>
      <c r="AH157" s="1"/>
      <c r="AI157" s="1"/>
      <c r="AJ157" s="1"/>
      <c r="AK157" s="1"/>
      <c r="AL157" s="1"/>
      <c r="AM157" s="1"/>
      <c r="AN157" s="1"/>
      <c r="AO157" s="1"/>
    </row>
    <row r="158" spans="1:41" ht="14.25" customHeight="1">
      <c r="A158" s="1"/>
      <c r="B158" s="1"/>
      <c r="C158" s="115">
        <v>48761</v>
      </c>
      <c r="D158" s="125">
        <v>132</v>
      </c>
      <c r="E158" s="146"/>
      <c r="F158" s="227" t="e">
        <f t="shared" si="3"/>
        <v>#DIV/0!</v>
      </c>
      <c r="G158" s="182"/>
      <c r="H158" s="227" t="e">
        <f t="shared" si="4"/>
        <v>#DIV/0!</v>
      </c>
      <c r="I158" s="182"/>
      <c r="J158" s="225" t="e">
        <f t="shared" si="5"/>
        <v>#DIV/0!</v>
      </c>
      <c r="K158" s="182"/>
      <c r="L158" s="225">
        <f>'F5 - Operación '!Q130</f>
        <v>0</v>
      </c>
      <c r="M158" s="182"/>
      <c r="N158" s="145">
        <f t="shared" si="9"/>
        <v>0</v>
      </c>
      <c r="O158" s="227" t="e">
        <f t="shared" si="6"/>
        <v>#DIV/0!</v>
      </c>
      <c r="P158" s="182"/>
      <c r="Q158" s="1"/>
      <c r="R158" s="1"/>
      <c r="S158" s="132" t="e">
        <f t="shared" si="7"/>
        <v>#DIV/0!</v>
      </c>
      <c r="T158" s="143" t="e">
        <f t="shared" si="0"/>
        <v>#DIV/0!</v>
      </c>
      <c r="U158" s="143" t="e">
        <f t="shared" si="8"/>
        <v>#DIV/0!</v>
      </c>
      <c r="V158" s="1"/>
      <c r="W158" s="1"/>
      <c r="X158" s="1"/>
      <c r="Y158" s="1"/>
      <c r="Z158" s="1"/>
      <c r="AA158" s="1"/>
      <c r="AB158" s="1"/>
      <c r="AC158" s="1"/>
      <c r="AD158" s="1"/>
      <c r="AE158" s="1"/>
      <c r="AF158" s="1"/>
      <c r="AG158" s="1"/>
      <c r="AH158" s="1"/>
      <c r="AI158" s="1"/>
      <c r="AJ158" s="1"/>
      <c r="AK158" s="1"/>
      <c r="AL158" s="1"/>
      <c r="AM158" s="1"/>
      <c r="AN158" s="1"/>
      <c r="AO158" s="1"/>
    </row>
    <row r="159" spans="1:41" ht="14.25" customHeight="1">
      <c r="A159" s="1"/>
      <c r="B159" s="1"/>
      <c r="C159" s="115">
        <v>48792</v>
      </c>
      <c r="D159" s="125">
        <v>133</v>
      </c>
      <c r="E159" s="146"/>
      <c r="F159" s="227" t="e">
        <f t="shared" si="3"/>
        <v>#DIV/0!</v>
      </c>
      <c r="G159" s="182"/>
      <c r="H159" s="227" t="e">
        <f t="shared" si="4"/>
        <v>#DIV/0!</v>
      </c>
      <c r="I159" s="182"/>
      <c r="J159" s="225" t="e">
        <f t="shared" si="5"/>
        <v>#DIV/0!</v>
      </c>
      <c r="K159" s="182"/>
      <c r="L159" s="225">
        <f>'F5 - Operación '!Q131</f>
        <v>0</v>
      </c>
      <c r="M159" s="182"/>
      <c r="N159" s="145">
        <f t="shared" si="9"/>
        <v>0</v>
      </c>
      <c r="O159" s="227" t="e">
        <f t="shared" si="6"/>
        <v>#DIV/0!</v>
      </c>
      <c r="P159" s="182"/>
      <c r="Q159" s="1"/>
      <c r="R159" s="1"/>
      <c r="S159" s="132" t="e">
        <f t="shared" si="7"/>
        <v>#DIV/0!</v>
      </c>
      <c r="T159" s="143" t="e">
        <f t="shared" si="0"/>
        <v>#DIV/0!</v>
      </c>
      <c r="U159" s="143" t="e">
        <f t="shared" si="8"/>
        <v>#DIV/0!</v>
      </c>
      <c r="V159" s="1"/>
      <c r="W159" s="1"/>
      <c r="X159" s="1"/>
      <c r="Y159" s="1"/>
      <c r="Z159" s="1"/>
      <c r="AA159" s="1"/>
      <c r="AB159" s="1"/>
      <c r="AC159" s="1"/>
      <c r="AD159" s="1"/>
      <c r="AE159" s="1"/>
      <c r="AF159" s="1"/>
      <c r="AG159" s="1"/>
      <c r="AH159" s="1"/>
      <c r="AI159" s="1"/>
      <c r="AJ159" s="1"/>
      <c r="AK159" s="1"/>
      <c r="AL159" s="1"/>
      <c r="AM159" s="1"/>
      <c r="AN159" s="1"/>
      <c r="AO159" s="1"/>
    </row>
    <row r="160" spans="1:41" ht="14.25" customHeight="1">
      <c r="A160" s="1"/>
      <c r="B160" s="1"/>
      <c r="C160" s="115">
        <v>48823</v>
      </c>
      <c r="D160" s="125">
        <v>134</v>
      </c>
      <c r="E160" s="146"/>
      <c r="F160" s="227" t="e">
        <f t="shared" si="3"/>
        <v>#DIV/0!</v>
      </c>
      <c r="G160" s="182"/>
      <c r="H160" s="227" t="e">
        <f t="shared" si="4"/>
        <v>#DIV/0!</v>
      </c>
      <c r="I160" s="182"/>
      <c r="J160" s="225" t="e">
        <f t="shared" si="5"/>
        <v>#DIV/0!</v>
      </c>
      <c r="K160" s="182"/>
      <c r="L160" s="225">
        <f>'F5 - Operación '!Q132</f>
        <v>0</v>
      </c>
      <c r="M160" s="182"/>
      <c r="N160" s="145">
        <f t="shared" si="9"/>
        <v>0</v>
      </c>
      <c r="O160" s="227" t="e">
        <f t="shared" si="6"/>
        <v>#DIV/0!</v>
      </c>
      <c r="P160" s="182"/>
      <c r="Q160" s="1"/>
      <c r="R160" s="1"/>
      <c r="S160" s="132" t="e">
        <f t="shared" si="7"/>
        <v>#DIV/0!</v>
      </c>
      <c r="T160" s="143" t="e">
        <f t="shared" si="0"/>
        <v>#DIV/0!</v>
      </c>
      <c r="U160" s="143" t="e">
        <f t="shared" si="8"/>
        <v>#DIV/0!</v>
      </c>
      <c r="V160" s="1"/>
      <c r="W160" s="1"/>
      <c r="X160" s="1"/>
      <c r="Y160" s="1"/>
      <c r="Z160" s="1"/>
      <c r="AA160" s="1"/>
      <c r="AB160" s="1"/>
      <c r="AC160" s="1"/>
      <c r="AD160" s="1"/>
      <c r="AE160" s="1"/>
      <c r="AF160" s="1"/>
      <c r="AG160" s="1"/>
      <c r="AH160" s="1"/>
      <c r="AI160" s="1"/>
      <c r="AJ160" s="1"/>
      <c r="AK160" s="1"/>
      <c r="AL160" s="1"/>
      <c r="AM160" s="1"/>
      <c r="AN160" s="1"/>
      <c r="AO160" s="1"/>
    </row>
    <row r="161" spans="1:41" ht="14.25" customHeight="1">
      <c r="A161" s="1"/>
      <c r="B161" s="1"/>
      <c r="C161" s="115">
        <v>48853</v>
      </c>
      <c r="D161" s="125">
        <v>135</v>
      </c>
      <c r="E161" s="146"/>
      <c r="F161" s="227" t="e">
        <f t="shared" si="3"/>
        <v>#DIV/0!</v>
      </c>
      <c r="G161" s="182"/>
      <c r="H161" s="227" t="e">
        <f t="shared" si="4"/>
        <v>#DIV/0!</v>
      </c>
      <c r="I161" s="182"/>
      <c r="J161" s="225" t="e">
        <f t="shared" si="5"/>
        <v>#DIV/0!</v>
      </c>
      <c r="K161" s="182"/>
      <c r="L161" s="225">
        <f>'F5 - Operación '!Q133</f>
        <v>0</v>
      </c>
      <c r="M161" s="182"/>
      <c r="N161" s="145">
        <f t="shared" si="9"/>
        <v>0</v>
      </c>
      <c r="O161" s="227" t="e">
        <f t="shared" si="6"/>
        <v>#DIV/0!</v>
      </c>
      <c r="P161" s="182"/>
      <c r="Q161" s="1"/>
      <c r="R161" s="1"/>
      <c r="S161" s="132" t="e">
        <f t="shared" si="7"/>
        <v>#DIV/0!</v>
      </c>
      <c r="T161" s="143" t="e">
        <f t="shared" si="0"/>
        <v>#DIV/0!</v>
      </c>
      <c r="U161" s="143" t="e">
        <f t="shared" si="8"/>
        <v>#DIV/0!</v>
      </c>
      <c r="V161" s="1"/>
      <c r="W161" s="1"/>
      <c r="X161" s="1"/>
      <c r="Y161" s="1"/>
      <c r="Z161" s="1"/>
      <c r="AA161" s="1"/>
      <c r="AB161" s="1"/>
      <c r="AC161" s="1"/>
      <c r="AD161" s="1"/>
      <c r="AE161" s="1"/>
      <c r="AF161" s="1"/>
      <c r="AG161" s="1"/>
      <c r="AH161" s="1"/>
      <c r="AI161" s="1"/>
      <c r="AJ161" s="1"/>
      <c r="AK161" s="1"/>
      <c r="AL161" s="1"/>
      <c r="AM161" s="1"/>
      <c r="AN161" s="1"/>
      <c r="AO161" s="1"/>
    </row>
    <row r="162" spans="1:41" ht="14.25" customHeight="1">
      <c r="A162" s="1"/>
      <c r="B162" s="1"/>
      <c r="C162" s="115">
        <v>48884</v>
      </c>
      <c r="D162" s="125">
        <v>136</v>
      </c>
      <c r="E162" s="146"/>
      <c r="F162" s="227" t="e">
        <f t="shared" si="3"/>
        <v>#DIV/0!</v>
      </c>
      <c r="G162" s="182"/>
      <c r="H162" s="227" t="e">
        <f t="shared" si="4"/>
        <v>#DIV/0!</v>
      </c>
      <c r="I162" s="182"/>
      <c r="J162" s="225" t="e">
        <f t="shared" si="5"/>
        <v>#DIV/0!</v>
      </c>
      <c r="K162" s="182"/>
      <c r="L162" s="225">
        <f>'F5 - Operación '!Q134</f>
        <v>0</v>
      </c>
      <c r="M162" s="182"/>
      <c r="N162" s="145">
        <f t="shared" si="9"/>
        <v>0</v>
      </c>
      <c r="O162" s="227" t="e">
        <f t="shared" si="6"/>
        <v>#DIV/0!</v>
      </c>
      <c r="P162" s="182"/>
      <c r="Q162" s="1"/>
      <c r="R162" s="1"/>
      <c r="S162" s="132" t="e">
        <f t="shared" si="7"/>
        <v>#DIV/0!</v>
      </c>
      <c r="T162" s="143" t="e">
        <f t="shared" si="0"/>
        <v>#DIV/0!</v>
      </c>
      <c r="U162" s="143" t="e">
        <f t="shared" si="8"/>
        <v>#DIV/0!</v>
      </c>
      <c r="V162" s="1"/>
      <c r="W162" s="1"/>
      <c r="X162" s="1"/>
      <c r="Y162" s="1"/>
      <c r="Z162" s="1"/>
      <c r="AA162" s="1"/>
      <c r="AB162" s="1"/>
      <c r="AC162" s="1"/>
      <c r="AD162" s="1"/>
      <c r="AE162" s="1"/>
      <c r="AF162" s="1"/>
      <c r="AG162" s="1"/>
      <c r="AH162" s="1"/>
      <c r="AI162" s="1"/>
      <c r="AJ162" s="1"/>
      <c r="AK162" s="1"/>
      <c r="AL162" s="1"/>
      <c r="AM162" s="1"/>
      <c r="AN162" s="1"/>
      <c r="AO162" s="1"/>
    </row>
    <row r="163" spans="1:41" ht="14.25" customHeight="1">
      <c r="A163" s="1"/>
      <c r="B163" s="1"/>
      <c r="C163" s="115">
        <v>48914</v>
      </c>
      <c r="D163" s="125">
        <v>137</v>
      </c>
      <c r="E163" s="146"/>
      <c r="F163" s="227" t="e">
        <f t="shared" si="3"/>
        <v>#DIV/0!</v>
      </c>
      <c r="G163" s="182"/>
      <c r="H163" s="227" t="e">
        <f t="shared" si="4"/>
        <v>#DIV/0!</v>
      </c>
      <c r="I163" s="182"/>
      <c r="J163" s="225" t="e">
        <f t="shared" si="5"/>
        <v>#DIV/0!</v>
      </c>
      <c r="K163" s="182"/>
      <c r="L163" s="225">
        <f>'F5 - Operación '!Q135</f>
        <v>0</v>
      </c>
      <c r="M163" s="182"/>
      <c r="N163" s="145">
        <f t="shared" si="9"/>
        <v>0</v>
      </c>
      <c r="O163" s="227" t="e">
        <f t="shared" si="6"/>
        <v>#DIV/0!</v>
      </c>
      <c r="P163" s="182"/>
      <c r="Q163" s="1"/>
      <c r="R163" s="1"/>
      <c r="S163" s="132" t="e">
        <f t="shared" si="7"/>
        <v>#DIV/0!</v>
      </c>
      <c r="T163" s="143" t="e">
        <f t="shared" si="0"/>
        <v>#DIV/0!</v>
      </c>
      <c r="U163" s="143" t="e">
        <f t="shared" si="8"/>
        <v>#DIV/0!</v>
      </c>
      <c r="V163" s="1"/>
      <c r="W163" s="1"/>
      <c r="X163" s="1"/>
      <c r="Y163" s="1"/>
      <c r="Z163" s="1"/>
      <c r="AA163" s="1"/>
      <c r="AB163" s="1"/>
      <c r="AC163" s="1"/>
      <c r="AD163" s="1"/>
      <c r="AE163" s="1"/>
      <c r="AF163" s="1"/>
      <c r="AG163" s="1"/>
      <c r="AH163" s="1"/>
      <c r="AI163" s="1"/>
      <c r="AJ163" s="1"/>
      <c r="AK163" s="1"/>
      <c r="AL163" s="1"/>
      <c r="AM163" s="1"/>
      <c r="AN163" s="1"/>
      <c r="AO163" s="1"/>
    </row>
    <row r="164" spans="1:41" ht="14.25" customHeight="1">
      <c r="A164" s="1"/>
      <c r="B164" s="1"/>
      <c r="C164" s="115">
        <v>48945</v>
      </c>
      <c r="D164" s="125">
        <v>138</v>
      </c>
      <c r="E164" s="146"/>
      <c r="F164" s="227" t="e">
        <f t="shared" si="3"/>
        <v>#DIV/0!</v>
      </c>
      <c r="G164" s="182"/>
      <c r="H164" s="227" t="e">
        <f t="shared" si="4"/>
        <v>#DIV/0!</v>
      </c>
      <c r="I164" s="182"/>
      <c r="J164" s="225" t="e">
        <f t="shared" si="5"/>
        <v>#DIV/0!</v>
      </c>
      <c r="K164" s="182"/>
      <c r="L164" s="225">
        <f>'F5 - Operación '!Q136</f>
        <v>0</v>
      </c>
      <c r="M164" s="182"/>
      <c r="N164" s="145">
        <f t="shared" si="9"/>
        <v>0</v>
      </c>
      <c r="O164" s="227" t="e">
        <f t="shared" si="6"/>
        <v>#DIV/0!</v>
      </c>
      <c r="P164" s="182"/>
      <c r="Q164" s="1"/>
      <c r="R164" s="1"/>
      <c r="S164" s="132" t="e">
        <f t="shared" si="7"/>
        <v>#DIV/0!</v>
      </c>
      <c r="T164" s="143" t="e">
        <f t="shared" si="0"/>
        <v>#DIV/0!</v>
      </c>
      <c r="U164" s="143" t="e">
        <f t="shared" si="8"/>
        <v>#DIV/0!</v>
      </c>
      <c r="V164" s="1"/>
      <c r="W164" s="1"/>
      <c r="X164" s="1"/>
      <c r="Y164" s="1"/>
      <c r="Z164" s="1"/>
      <c r="AA164" s="1"/>
      <c r="AB164" s="1"/>
      <c r="AC164" s="1"/>
      <c r="AD164" s="1"/>
      <c r="AE164" s="1"/>
      <c r="AF164" s="1"/>
      <c r="AG164" s="1"/>
      <c r="AH164" s="1"/>
      <c r="AI164" s="1"/>
      <c r="AJ164" s="1"/>
      <c r="AK164" s="1"/>
      <c r="AL164" s="1"/>
      <c r="AM164" s="1"/>
      <c r="AN164" s="1"/>
      <c r="AO164" s="1"/>
    </row>
    <row r="165" spans="1:41" ht="14.25" customHeight="1">
      <c r="A165" s="1"/>
      <c r="B165" s="1"/>
      <c r="C165" s="115">
        <v>48976</v>
      </c>
      <c r="D165" s="125">
        <v>139</v>
      </c>
      <c r="E165" s="146"/>
      <c r="F165" s="227" t="e">
        <f t="shared" si="3"/>
        <v>#DIV/0!</v>
      </c>
      <c r="G165" s="182"/>
      <c r="H165" s="227" t="e">
        <f t="shared" si="4"/>
        <v>#DIV/0!</v>
      </c>
      <c r="I165" s="182"/>
      <c r="J165" s="225" t="e">
        <f t="shared" si="5"/>
        <v>#DIV/0!</v>
      </c>
      <c r="K165" s="182"/>
      <c r="L165" s="225">
        <f>'F5 - Operación '!Q137</f>
        <v>0</v>
      </c>
      <c r="M165" s="182"/>
      <c r="N165" s="145">
        <f t="shared" si="9"/>
        <v>0</v>
      </c>
      <c r="O165" s="227" t="e">
        <f t="shared" si="6"/>
        <v>#DIV/0!</v>
      </c>
      <c r="P165" s="182"/>
      <c r="Q165" s="1"/>
      <c r="R165" s="1"/>
      <c r="S165" s="132" t="e">
        <f t="shared" si="7"/>
        <v>#DIV/0!</v>
      </c>
      <c r="T165" s="143" t="e">
        <f t="shared" si="0"/>
        <v>#DIV/0!</v>
      </c>
      <c r="U165" s="143" t="e">
        <f t="shared" si="8"/>
        <v>#DIV/0!</v>
      </c>
      <c r="V165" s="1"/>
      <c r="W165" s="1"/>
      <c r="X165" s="1"/>
      <c r="Y165" s="1"/>
      <c r="Z165" s="1"/>
      <c r="AA165" s="1"/>
      <c r="AB165" s="1"/>
      <c r="AC165" s="1"/>
      <c r="AD165" s="1"/>
      <c r="AE165" s="1"/>
      <c r="AF165" s="1"/>
      <c r="AG165" s="1"/>
      <c r="AH165" s="1"/>
      <c r="AI165" s="1"/>
      <c r="AJ165" s="1"/>
      <c r="AK165" s="1"/>
      <c r="AL165" s="1"/>
      <c r="AM165" s="1"/>
      <c r="AN165" s="1"/>
      <c r="AO165" s="1"/>
    </row>
    <row r="166" spans="1:41" ht="14.25" customHeight="1">
      <c r="A166" s="1"/>
      <c r="B166" s="1"/>
      <c r="C166" s="115">
        <v>49004</v>
      </c>
      <c r="D166" s="125">
        <v>140</v>
      </c>
      <c r="E166" s="146"/>
      <c r="F166" s="227" t="e">
        <f t="shared" si="3"/>
        <v>#DIV/0!</v>
      </c>
      <c r="G166" s="182"/>
      <c r="H166" s="227" t="e">
        <f t="shared" si="4"/>
        <v>#DIV/0!</v>
      </c>
      <c r="I166" s="182"/>
      <c r="J166" s="225" t="e">
        <f t="shared" si="5"/>
        <v>#DIV/0!</v>
      </c>
      <c r="K166" s="182"/>
      <c r="L166" s="225">
        <f>'F5 - Operación '!Q138</f>
        <v>0</v>
      </c>
      <c r="M166" s="182"/>
      <c r="N166" s="145">
        <f t="shared" si="9"/>
        <v>0</v>
      </c>
      <c r="O166" s="227" t="e">
        <f t="shared" si="6"/>
        <v>#DIV/0!</v>
      </c>
      <c r="P166" s="182"/>
      <c r="Q166" s="1"/>
      <c r="R166" s="1"/>
      <c r="S166" s="132" t="e">
        <f t="shared" si="7"/>
        <v>#DIV/0!</v>
      </c>
      <c r="T166" s="143" t="e">
        <f t="shared" si="0"/>
        <v>#DIV/0!</v>
      </c>
      <c r="U166" s="143" t="e">
        <f t="shared" si="8"/>
        <v>#DIV/0!</v>
      </c>
      <c r="V166" s="1"/>
      <c r="W166" s="1"/>
      <c r="X166" s="1"/>
      <c r="Y166" s="1"/>
      <c r="Z166" s="1"/>
      <c r="AA166" s="1"/>
      <c r="AB166" s="1"/>
      <c r="AC166" s="1"/>
      <c r="AD166" s="1"/>
      <c r="AE166" s="1"/>
      <c r="AF166" s="1"/>
      <c r="AG166" s="1"/>
      <c r="AH166" s="1"/>
      <c r="AI166" s="1"/>
      <c r="AJ166" s="1"/>
      <c r="AK166" s="1"/>
      <c r="AL166" s="1"/>
      <c r="AM166" s="1"/>
      <c r="AN166" s="1"/>
      <c r="AO166" s="1"/>
    </row>
    <row r="167" spans="1:41" ht="14.25" customHeight="1">
      <c r="A167" s="1"/>
      <c r="B167" s="1"/>
      <c r="C167" s="115">
        <v>49035</v>
      </c>
      <c r="D167" s="125">
        <v>141</v>
      </c>
      <c r="E167" s="146"/>
      <c r="F167" s="227" t="e">
        <f t="shared" si="3"/>
        <v>#DIV/0!</v>
      </c>
      <c r="G167" s="182"/>
      <c r="H167" s="227" t="e">
        <f t="shared" si="4"/>
        <v>#DIV/0!</v>
      </c>
      <c r="I167" s="182"/>
      <c r="J167" s="225" t="e">
        <f t="shared" si="5"/>
        <v>#DIV/0!</v>
      </c>
      <c r="K167" s="182"/>
      <c r="L167" s="225">
        <f>'F5 - Operación '!Q139</f>
        <v>0</v>
      </c>
      <c r="M167" s="182"/>
      <c r="N167" s="145">
        <f t="shared" si="9"/>
        <v>0</v>
      </c>
      <c r="O167" s="227" t="e">
        <f t="shared" si="6"/>
        <v>#DIV/0!</v>
      </c>
      <c r="P167" s="182"/>
      <c r="Q167" s="1"/>
      <c r="R167" s="1"/>
      <c r="S167" s="132" t="e">
        <f t="shared" si="7"/>
        <v>#DIV/0!</v>
      </c>
      <c r="T167" s="143" t="e">
        <f t="shared" si="0"/>
        <v>#DIV/0!</v>
      </c>
      <c r="U167" s="143" t="e">
        <f t="shared" si="8"/>
        <v>#DIV/0!</v>
      </c>
      <c r="V167" s="1"/>
      <c r="W167" s="1"/>
      <c r="X167" s="1"/>
      <c r="Y167" s="1"/>
      <c r="Z167" s="1"/>
      <c r="AA167" s="1"/>
      <c r="AB167" s="1"/>
      <c r="AC167" s="1"/>
      <c r="AD167" s="1"/>
      <c r="AE167" s="1"/>
      <c r="AF167" s="1"/>
      <c r="AG167" s="1"/>
      <c r="AH167" s="1"/>
      <c r="AI167" s="1"/>
      <c r="AJ167" s="1"/>
      <c r="AK167" s="1"/>
      <c r="AL167" s="1"/>
      <c r="AM167" s="1"/>
      <c r="AN167" s="1"/>
      <c r="AO167" s="1"/>
    </row>
    <row r="168" spans="1:41" ht="14.25" customHeight="1">
      <c r="A168" s="1"/>
      <c r="B168" s="1"/>
      <c r="C168" s="115">
        <v>49065</v>
      </c>
      <c r="D168" s="125">
        <v>142</v>
      </c>
      <c r="E168" s="146"/>
      <c r="F168" s="227" t="e">
        <f t="shared" si="3"/>
        <v>#DIV/0!</v>
      </c>
      <c r="G168" s="182"/>
      <c r="H168" s="227" t="e">
        <f t="shared" si="4"/>
        <v>#DIV/0!</v>
      </c>
      <c r="I168" s="182"/>
      <c r="J168" s="225" t="e">
        <f t="shared" si="5"/>
        <v>#DIV/0!</v>
      </c>
      <c r="K168" s="182"/>
      <c r="L168" s="225">
        <f>'F5 - Operación '!Q140</f>
        <v>0</v>
      </c>
      <c r="M168" s="182"/>
      <c r="N168" s="145">
        <f t="shared" si="9"/>
        <v>0</v>
      </c>
      <c r="O168" s="227" t="e">
        <f t="shared" si="6"/>
        <v>#DIV/0!</v>
      </c>
      <c r="P168" s="182"/>
      <c r="Q168" s="1"/>
      <c r="R168" s="1"/>
      <c r="S168" s="132" t="e">
        <f t="shared" si="7"/>
        <v>#DIV/0!</v>
      </c>
      <c r="T168" s="143" t="e">
        <f t="shared" si="0"/>
        <v>#DIV/0!</v>
      </c>
      <c r="U168" s="143" t="e">
        <f t="shared" si="8"/>
        <v>#DIV/0!</v>
      </c>
      <c r="V168" s="1"/>
      <c r="W168" s="1"/>
      <c r="X168" s="1"/>
      <c r="Y168" s="1"/>
      <c r="Z168" s="1"/>
      <c r="AA168" s="1"/>
      <c r="AB168" s="1"/>
      <c r="AC168" s="1"/>
      <c r="AD168" s="1"/>
      <c r="AE168" s="1"/>
      <c r="AF168" s="1"/>
      <c r="AG168" s="1"/>
      <c r="AH168" s="1"/>
      <c r="AI168" s="1"/>
      <c r="AJ168" s="1"/>
      <c r="AK168" s="1"/>
      <c r="AL168" s="1"/>
      <c r="AM168" s="1"/>
      <c r="AN168" s="1"/>
      <c r="AO168" s="1"/>
    </row>
    <row r="169" spans="1:41" ht="14.25" customHeight="1">
      <c r="A169" s="1"/>
      <c r="B169" s="1"/>
      <c r="C169" s="115">
        <v>49096</v>
      </c>
      <c r="D169" s="125">
        <v>143</v>
      </c>
      <c r="E169" s="146"/>
      <c r="F169" s="227" t="e">
        <f t="shared" si="3"/>
        <v>#DIV/0!</v>
      </c>
      <c r="G169" s="182"/>
      <c r="H169" s="227" t="e">
        <f t="shared" si="4"/>
        <v>#DIV/0!</v>
      </c>
      <c r="I169" s="182"/>
      <c r="J169" s="225" t="e">
        <f t="shared" si="5"/>
        <v>#DIV/0!</v>
      </c>
      <c r="K169" s="182"/>
      <c r="L169" s="225">
        <f>'F5 - Operación '!Q141</f>
        <v>0</v>
      </c>
      <c r="M169" s="182"/>
      <c r="N169" s="145">
        <f t="shared" si="9"/>
        <v>0</v>
      </c>
      <c r="O169" s="227" t="e">
        <f t="shared" si="6"/>
        <v>#DIV/0!</v>
      </c>
      <c r="P169" s="182"/>
      <c r="Q169" s="1"/>
      <c r="R169" s="1"/>
      <c r="S169" s="132" t="e">
        <f t="shared" si="7"/>
        <v>#DIV/0!</v>
      </c>
      <c r="T169" s="143" t="e">
        <f t="shared" si="0"/>
        <v>#DIV/0!</v>
      </c>
      <c r="U169" s="143" t="e">
        <f t="shared" si="8"/>
        <v>#DIV/0!</v>
      </c>
      <c r="V169" s="1"/>
      <c r="W169" s="1"/>
      <c r="X169" s="1"/>
      <c r="Y169" s="1"/>
      <c r="Z169" s="1"/>
      <c r="AA169" s="1"/>
      <c r="AB169" s="1"/>
      <c r="AC169" s="1"/>
      <c r="AD169" s="1"/>
      <c r="AE169" s="1"/>
      <c r="AF169" s="1"/>
      <c r="AG169" s="1"/>
      <c r="AH169" s="1"/>
      <c r="AI169" s="1"/>
      <c r="AJ169" s="1"/>
      <c r="AK169" s="1"/>
      <c r="AL169" s="1"/>
      <c r="AM169" s="1"/>
      <c r="AN169" s="1"/>
      <c r="AO169" s="1"/>
    </row>
    <row r="170" spans="1:41" ht="14.25" customHeight="1">
      <c r="A170" s="1"/>
      <c r="B170" s="1"/>
      <c r="C170" s="115">
        <v>49126</v>
      </c>
      <c r="D170" s="125">
        <v>144</v>
      </c>
      <c r="E170" s="146"/>
      <c r="F170" s="227" t="e">
        <f t="shared" si="3"/>
        <v>#DIV/0!</v>
      </c>
      <c r="G170" s="182"/>
      <c r="H170" s="227" t="e">
        <f t="shared" si="4"/>
        <v>#DIV/0!</v>
      </c>
      <c r="I170" s="182"/>
      <c r="J170" s="225" t="e">
        <f t="shared" si="5"/>
        <v>#DIV/0!</v>
      </c>
      <c r="K170" s="182"/>
      <c r="L170" s="225">
        <f>'F5 - Operación '!Q142</f>
        <v>0</v>
      </c>
      <c r="M170" s="182"/>
      <c r="N170" s="145">
        <f t="shared" si="9"/>
        <v>0</v>
      </c>
      <c r="O170" s="227" t="e">
        <f t="shared" si="6"/>
        <v>#DIV/0!</v>
      </c>
      <c r="P170" s="182"/>
      <c r="Q170" s="1"/>
      <c r="R170" s="1"/>
      <c r="S170" s="132" t="e">
        <f t="shared" si="7"/>
        <v>#DIV/0!</v>
      </c>
      <c r="T170" s="143" t="e">
        <f t="shared" si="0"/>
        <v>#DIV/0!</v>
      </c>
      <c r="U170" s="143" t="e">
        <f t="shared" si="8"/>
        <v>#DIV/0!</v>
      </c>
      <c r="V170" s="1"/>
      <c r="W170" s="1"/>
      <c r="X170" s="1"/>
      <c r="Y170" s="1"/>
      <c r="Z170" s="1"/>
      <c r="AA170" s="1"/>
      <c r="AB170" s="1"/>
      <c r="AC170" s="1"/>
      <c r="AD170" s="1"/>
      <c r="AE170" s="1"/>
      <c r="AF170" s="1"/>
      <c r="AG170" s="1"/>
      <c r="AH170" s="1"/>
      <c r="AI170" s="1"/>
      <c r="AJ170" s="1"/>
      <c r="AK170" s="1"/>
      <c r="AL170" s="1"/>
      <c r="AM170" s="1"/>
      <c r="AN170" s="1"/>
      <c r="AO170" s="1"/>
    </row>
    <row r="171" spans="1:41" ht="14.25" customHeight="1">
      <c r="A171" s="1"/>
      <c r="B171" s="1"/>
      <c r="C171" s="115">
        <v>49157</v>
      </c>
      <c r="D171" s="125">
        <v>145</v>
      </c>
      <c r="E171" s="146"/>
      <c r="F171" s="227" t="e">
        <f t="shared" si="3"/>
        <v>#DIV/0!</v>
      </c>
      <c r="G171" s="182"/>
      <c r="H171" s="227" t="e">
        <f t="shared" si="4"/>
        <v>#DIV/0!</v>
      </c>
      <c r="I171" s="182"/>
      <c r="J171" s="225" t="e">
        <f t="shared" si="5"/>
        <v>#DIV/0!</v>
      </c>
      <c r="K171" s="182"/>
      <c r="L171" s="225">
        <f>'F5 - Operación '!Q143</f>
        <v>0</v>
      </c>
      <c r="M171" s="182"/>
      <c r="N171" s="145">
        <f t="shared" si="9"/>
        <v>0</v>
      </c>
      <c r="O171" s="227" t="e">
        <f t="shared" si="6"/>
        <v>#DIV/0!</v>
      </c>
      <c r="P171" s="182"/>
      <c r="Q171" s="1"/>
      <c r="R171" s="1"/>
      <c r="S171" s="132" t="e">
        <f t="shared" si="7"/>
        <v>#DIV/0!</v>
      </c>
      <c r="T171" s="143" t="e">
        <f t="shared" si="0"/>
        <v>#DIV/0!</v>
      </c>
      <c r="U171" s="143" t="e">
        <f t="shared" si="8"/>
        <v>#DIV/0!</v>
      </c>
      <c r="V171" s="1"/>
      <c r="W171" s="1"/>
      <c r="X171" s="1"/>
      <c r="Y171" s="1"/>
      <c r="Z171" s="1"/>
      <c r="AA171" s="1"/>
      <c r="AB171" s="1"/>
      <c r="AC171" s="1"/>
      <c r="AD171" s="1"/>
      <c r="AE171" s="1"/>
      <c r="AF171" s="1"/>
      <c r="AG171" s="1"/>
      <c r="AH171" s="1"/>
      <c r="AI171" s="1"/>
      <c r="AJ171" s="1"/>
      <c r="AK171" s="1"/>
      <c r="AL171" s="1"/>
      <c r="AM171" s="1"/>
      <c r="AN171" s="1"/>
      <c r="AO171" s="1"/>
    </row>
    <row r="172" spans="1:41" ht="14.25" customHeight="1">
      <c r="A172" s="1"/>
      <c r="B172" s="1"/>
      <c r="C172" s="115">
        <v>49188</v>
      </c>
      <c r="D172" s="125">
        <v>146</v>
      </c>
      <c r="E172" s="146"/>
      <c r="F172" s="227" t="e">
        <f t="shared" si="3"/>
        <v>#DIV/0!</v>
      </c>
      <c r="G172" s="182"/>
      <c r="H172" s="227" t="e">
        <f t="shared" si="4"/>
        <v>#DIV/0!</v>
      </c>
      <c r="I172" s="182"/>
      <c r="J172" s="225" t="e">
        <f t="shared" si="5"/>
        <v>#DIV/0!</v>
      </c>
      <c r="K172" s="182"/>
      <c r="L172" s="225">
        <f>'F5 - Operación '!Q144</f>
        <v>0</v>
      </c>
      <c r="M172" s="182"/>
      <c r="N172" s="145">
        <f t="shared" si="9"/>
        <v>0</v>
      </c>
      <c r="O172" s="227" t="e">
        <f t="shared" si="6"/>
        <v>#DIV/0!</v>
      </c>
      <c r="P172" s="182"/>
      <c r="Q172" s="1"/>
      <c r="R172" s="1"/>
      <c r="S172" s="132" t="e">
        <f t="shared" si="7"/>
        <v>#DIV/0!</v>
      </c>
      <c r="T172" s="143" t="e">
        <f t="shared" si="0"/>
        <v>#DIV/0!</v>
      </c>
      <c r="U172" s="143" t="e">
        <f t="shared" si="8"/>
        <v>#DIV/0!</v>
      </c>
      <c r="V172" s="1"/>
      <c r="W172" s="1"/>
      <c r="X172" s="1"/>
      <c r="Y172" s="1"/>
      <c r="Z172" s="1"/>
      <c r="AA172" s="1"/>
      <c r="AB172" s="1"/>
      <c r="AC172" s="1"/>
      <c r="AD172" s="1"/>
      <c r="AE172" s="1"/>
      <c r="AF172" s="1"/>
      <c r="AG172" s="1"/>
      <c r="AH172" s="1"/>
      <c r="AI172" s="1"/>
      <c r="AJ172" s="1"/>
      <c r="AK172" s="1"/>
      <c r="AL172" s="1"/>
      <c r="AM172" s="1"/>
      <c r="AN172" s="1"/>
      <c r="AO172" s="1"/>
    </row>
    <row r="173" spans="1:41" ht="14.25" customHeight="1">
      <c r="A173" s="1"/>
      <c r="B173" s="1"/>
      <c r="C173" s="115">
        <v>49218</v>
      </c>
      <c r="D173" s="125">
        <v>147</v>
      </c>
      <c r="E173" s="146"/>
      <c r="F173" s="227" t="e">
        <f t="shared" si="3"/>
        <v>#DIV/0!</v>
      </c>
      <c r="G173" s="182"/>
      <c r="H173" s="227" t="e">
        <f t="shared" si="4"/>
        <v>#DIV/0!</v>
      </c>
      <c r="I173" s="182"/>
      <c r="J173" s="225" t="e">
        <f t="shared" si="5"/>
        <v>#DIV/0!</v>
      </c>
      <c r="K173" s="182"/>
      <c r="L173" s="225">
        <f>'F5 - Operación '!Q145</f>
        <v>0</v>
      </c>
      <c r="M173" s="182"/>
      <c r="N173" s="145">
        <f t="shared" si="9"/>
        <v>0</v>
      </c>
      <c r="O173" s="227" t="e">
        <f t="shared" si="6"/>
        <v>#DIV/0!</v>
      </c>
      <c r="P173" s="182"/>
      <c r="Q173" s="1"/>
      <c r="R173" s="1"/>
      <c r="S173" s="132" t="e">
        <f t="shared" si="7"/>
        <v>#DIV/0!</v>
      </c>
      <c r="T173" s="143" t="e">
        <f t="shared" si="0"/>
        <v>#DIV/0!</v>
      </c>
      <c r="U173" s="143" t="e">
        <f t="shared" si="8"/>
        <v>#DIV/0!</v>
      </c>
      <c r="V173" s="1"/>
      <c r="W173" s="1"/>
      <c r="X173" s="1"/>
      <c r="Y173" s="1"/>
      <c r="Z173" s="1"/>
      <c r="AA173" s="1"/>
      <c r="AB173" s="1"/>
      <c r="AC173" s="1"/>
      <c r="AD173" s="1"/>
      <c r="AE173" s="1"/>
      <c r="AF173" s="1"/>
      <c r="AG173" s="1"/>
      <c r="AH173" s="1"/>
      <c r="AI173" s="1"/>
      <c r="AJ173" s="1"/>
      <c r="AK173" s="1"/>
      <c r="AL173" s="1"/>
      <c r="AM173" s="1"/>
      <c r="AN173" s="1"/>
      <c r="AO173" s="1"/>
    </row>
    <row r="174" spans="1:41" ht="14.25" customHeight="1">
      <c r="A174" s="1"/>
      <c r="B174" s="1"/>
      <c r="C174" s="115">
        <v>49249</v>
      </c>
      <c r="D174" s="125">
        <v>148</v>
      </c>
      <c r="E174" s="146"/>
      <c r="F174" s="227" t="e">
        <f t="shared" si="3"/>
        <v>#DIV/0!</v>
      </c>
      <c r="G174" s="182"/>
      <c r="H174" s="227" t="e">
        <f t="shared" si="4"/>
        <v>#DIV/0!</v>
      </c>
      <c r="I174" s="182"/>
      <c r="J174" s="225" t="e">
        <f t="shared" si="5"/>
        <v>#DIV/0!</v>
      </c>
      <c r="K174" s="182"/>
      <c r="L174" s="225">
        <f>'F5 - Operación '!Q146</f>
        <v>0</v>
      </c>
      <c r="M174" s="182"/>
      <c r="N174" s="145">
        <f t="shared" si="9"/>
        <v>0</v>
      </c>
      <c r="O174" s="227" t="e">
        <f t="shared" si="6"/>
        <v>#DIV/0!</v>
      </c>
      <c r="P174" s="182"/>
      <c r="Q174" s="1"/>
      <c r="R174" s="1"/>
      <c r="S174" s="132" t="e">
        <f t="shared" si="7"/>
        <v>#DIV/0!</v>
      </c>
      <c r="T174" s="143" t="e">
        <f t="shared" si="0"/>
        <v>#DIV/0!</v>
      </c>
      <c r="U174" s="143" t="e">
        <f t="shared" si="8"/>
        <v>#DIV/0!</v>
      </c>
      <c r="V174" s="1"/>
      <c r="W174" s="1"/>
      <c r="X174" s="1"/>
      <c r="Y174" s="1"/>
      <c r="Z174" s="1"/>
      <c r="AA174" s="1"/>
      <c r="AB174" s="1"/>
      <c r="AC174" s="1"/>
      <c r="AD174" s="1"/>
      <c r="AE174" s="1"/>
      <c r="AF174" s="1"/>
      <c r="AG174" s="1"/>
      <c r="AH174" s="1"/>
      <c r="AI174" s="1"/>
      <c r="AJ174" s="1"/>
      <c r="AK174" s="1"/>
      <c r="AL174" s="1"/>
      <c r="AM174" s="1"/>
      <c r="AN174" s="1"/>
      <c r="AO174" s="1"/>
    </row>
    <row r="175" spans="1:41" ht="14.25" customHeight="1">
      <c r="A175" s="1"/>
      <c r="B175" s="1"/>
      <c r="C175" s="115">
        <v>49279</v>
      </c>
      <c r="D175" s="125">
        <v>149</v>
      </c>
      <c r="E175" s="146"/>
      <c r="F175" s="227" t="e">
        <f t="shared" si="3"/>
        <v>#DIV/0!</v>
      </c>
      <c r="G175" s="182"/>
      <c r="H175" s="227" t="e">
        <f t="shared" si="4"/>
        <v>#DIV/0!</v>
      </c>
      <c r="I175" s="182"/>
      <c r="J175" s="225" t="e">
        <f t="shared" si="5"/>
        <v>#DIV/0!</v>
      </c>
      <c r="K175" s="182"/>
      <c r="L175" s="225">
        <f>'F5 - Operación '!Q147</f>
        <v>0</v>
      </c>
      <c r="M175" s="182"/>
      <c r="N175" s="145">
        <f t="shared" si="9"/>
        <v>0</v>
      </c>
      <c r="O175" s="227" t="e">
        <f t="shared" si="6"/>
        <v>#DIV/0!</v>
      </c>
      <c r="P175" s="182"/>
      <c r="Q175" s="1"/>
      <c r="R175" s="1"/>
      <c r="S175" s="132" t="e">
        <f t="shared" si="7"/>
        <v>#DIV/0!</v>
      </c>
      <c r="T175" s="143" t="e">
        <f t="shared" si="0"/>
        <v>#DIV/0!</v>
      </c>
      <c r="U175" s="143" t="e">
        <f t="shared" si="8"/>
        <v>#DIV/0!</v>
      </c>
      <c r="V175" s="1"/>
      <c r="W175" s="1"/>
      <c r="X175" s="1"/>
      <c r="Y175" s="1"/>
      <c r="Z175" s="1"/>
      <c r="AA175" s="1"/>
      <c r="AB175" s="1"/>
      <c r="AC175" s="1"/>
      <c r="AD175" s="1"/>
      <c r="AE175" s="1"/>
      <c r="AF175" s="1"/>
      <c r="AG175" s="1"/>
      <c r="AH175" s="1"/>
      <c r="AI175" s="1"/>
      <c r="AJ175" s="1"/>
      <c r="AK175" s="1"/>
      <c r="AL175" s="1"/>
      <c r="AM175" s="1"/>
      <c r="AN175" s="1"/>
      <c r="AO175" s="1"/>
    </row>
    <row r="176" spans="1:41" ht="14.25" customHeight="1">
      <c r="A176" s="1"/>
      <c r="B176" s="1"/>
      <c r="C176" s="115">
        <v>49310</v>
      </c>
      <c r="D176" s="125">
        <v>150</v>
      </c>
      <c r="E176" s="146"/>
      <c r="F176" s="227" t="e">
        <f t="shared" si="3"/>
        <v>#DIV/0!</v>
      </c>
      <c r="G176" s="182"/>
      <c r="H176" s="227" t="e">
        <f t="shared" si="4"/>
        <v>#DIV/0!</v>
      </c>
      <c r="I176" s="182"/>
      <c r="J176" s="225" t="e">
        <f t="shared" si="5"/>
        <v>#DIV/0!</v>
      </c>
      <c r="K176" s="182"/>
      <c r="L176" s="225">
        <f>'F5 - Operación '!Q148</f>
        <v>0</v>
      </c>
      <c r="M176" s="182"/>
      <c r="N176" s="145">
        <f t="shared" si="9"/>
        <v>0</v>
      </c>
      <c r="O176" s="227" t="e">
        <f t="shared" si="6"/>
        <v>#DIV/0!</v>
      </c>
      <c r="P176" s="182"/>
      <c r="Q176" s="1"/>
      <c r="R176" s="1"/>
      <c r="S176" s="132" t="e">
        <f t="shared" si="7"/>
        <v>#DIV/0!</v>
      </c>
      <c r="T176" s="143" t="e">
        <f t="shared" si="0"/>
        <v>#DIV/0!</v>
      </c>
      <c r="U176" s="143" t="e">
        <f t="shared" si="8"/>
        <v>#DIV/0!</v>
      </c>
      <c r="V176" s="1"/>
      <c r="W176" s="1"/>
      <c r="X176" s="1"/>
      <c r="Y176" s="1"/>
      <c r="Z176" s="1"/>
      <c r="AA176" s="1"/>
      <c r="AB176" s="1"/>
      <c r="AC176" s="1"/>
      <c r="AD176" s="1"/>
      <c r="AE176" s="1"/>
      <c r="AF176" s="1"/>
      <c r="AG176" s="1"/>
      <c r="AH176" s="1"/>
      <c r="AI176" s="1"/>
      <c r="AJ176" s="1"/>
      <c r="AK176" s="1"/>
      <c r="AL176" s="1"/>
      <c r="AM176" s="1"/>
      <c r="AN176" s="1"/>
      <c r="AO176" s="1"/>
    </row>
    <row r="177" spans="1:41" ht="14.25" customHeight="1">
      <c r="A177" s="1"/>
      <c r="B177" s="1"/>
      <c r="C177" s="115">
        <v>49341</v>
      </c>
      <c r="D177" s="125">
        <v>151</v>
      </c>
      <c r="E177" s="146"/>
      <c r="F177" s="227" t="e">
        <f t="shared" si="3"/>
        <v>#DIV/0!</v>
      </c>
      <c r="G177" s="182"/>
      <c r="H177" s="227" t="e">
        <f t="shared" si="4"/>
        <v>#DIV/0!</v>
      </c>
      <c r="I177" s="182"/>
      <c r="J177" s="225" t="e">
        <f t="shared" si="5"/>
        <v>#DIV/0!</v>
      </c>
      <c r="K177" s="182"/>
      <c r="L177" s="225">
        <f>'F5 - Operación '!Q149</f>
        <v>0</v>
      </c>
      <c r="M177" s="182"/>
      <c r="N177" s="145">
        <f t="shared" si="9"/>
        <v>0</v>
      </c>
      <c r="O177" s="227" t="e">
        <f t="shared" si="6"/>
        <v>#DIV/0!</v>
      </c>
      <c r="P177" s="182"/>
      <c r="Q177" s="1"/>
      <c r="R177" s="1"/>
      <c r="S177" s="132" t="e">
        <f t="shared" si="7"/>
        <v>#DIV/0!</v>
      </c>
      <c r="T177" s="143" t="e">
        <f t="shared" si="0"/>
        <v>#DIV/0!</v>
      </c>
      <c r="U177" s="143" t="e">
        <f t="shared" si="8"/>
        <v>#DIV/0!</v>
      </c>
      <c r="V177" s="1"/>
      <c r="W177" s="1"/>
      <c r="X177" s="1"/>
      <c r="Y177" s="1"/>
      <c r="Z177" s="1"/>
      <c r="AA177" s="1"/>
      <c r="AB177" s="1"/>
      <c r="AC177" s="1"/>
      <c r="AD177" s="1"/>
      <c r="AE177" s="1"/>
      <c r="AF177" s="1"/>
      <c r="AG177" s="1"/>
      <c r="AH177" s="1"/>
      <c r="AI177" s="1"/>
      <c r="AJ177" s="1"/>
      <c r="AK177" s="1"/>
      <c r="AL177" s="1"/>
      <c r="AM177" s="1"/>
      <c r="AN177" s="1"/>
      <c r="AO177" s="1"/>
    </row>
    <row r="178" spans="1:41" ht="14.25" customHeight="1">
      <c r="A178" s="1"/>
      <c r="B178" s="1"/>
      <c r="C178" s="115">
        <v>49369</v>
      </c>
      <c r="D178" s="125">
        <v>152</v>
      </c>
      <c r="E178" s="146"/>
      <c r="F178" s="227" t="e">
        <f t="shared" si="3"/>
        <v>#DIV/0!</v>
      </c>
      <c r="G178" s="182"/>
      <c r="H178" s="227" t="e">
        <f t="shared" si="4"/>
        <v>#DIV/0!</v>
      </c>
      <c r="I178" s="182"/>
      <c r="J178" s="225" t="e">
        <f t="shared" si="5"/>
        <v>#DIV/0!</v>
      </c>
      <c r="K178" s="182"/>
      <c r="L178" s="225">
        <f>'F5 - Operación '!Q150</f>
        <v>0</v>
      </c>
      <c r="M178" s="182"/>
      <c r="N178" s="145">
        <f t="shared" si="9"/>
        <v>0</v>
      </c>
      <c r="O178" s="227" t="e">
        <f t="shared" si="6"/>
        <v>#DIV/0!</v>
      </c>
      <c r="P178" s="182"/>
      <c r="Q178" s="1"/>
      <c r="R178" s="1"/>
      <c r="S178" s="132" t="e">
        <f t="shared" si="7"/>
        <v>#DIV/0!</v>
      </c>
      <c r="T178" s="143" t="e">
        <f t="shared" si="0"/>
        <v>#DIV/0!</v>
      </c>
      <c r="U178" s="143" t="e">
        <f t="shared" si="8"/>
        <v>#DIV/0!</v>
      </c>
      <c r="V178" s="1"/>
      <c r="W178" s="1"/>
      <c r="X178" s="1"/>
      <c r="Y178" s="1"/>
      <c r="Z178" s="1"/>
      <c r="AA178" s="1"/>
      <c r="AB178" s="1"/>
      <c r="AC178" s="1"/>
      <c r="AD178" s="1"/>
      <c r="AE178" s="1"/>
      <c r="AF178" s="1"/>
      <c r="AG178" s="1"/>
      <c r="AH178" s="1"/>
      <c r="AI178" s="1"/>
      <c r="AJ178" s="1"/>
      <c r="AK178" s="1"/>
      <c r="AL178" s="1"/>
      <c r="AM178" s="1"/>
      <c r="AN178" s="1"/>
      <c r="AO178" s="1"/>
    </row>
    <row r="179" spans="1:41" ht="14.25" customHeight="1">
      <c r="A179" s="1"/>
      <c r="B179" s="1"/>
      <c r="C179" s="115">
        <v>49400</v>
      </c>
      <c r="D179" s="125">
        <v>153</v>
      </c>
      <c r="E179" s="146"/>
      <c r="F179" s="227" t="e">
        <f t="shared" si="3"/>
        <v>#DIV/0!</v>
      </c>
      <c r="G179" s="182"/>
      <c r="H179" s="227" t="e">
        <f t="shared" si="4"/>
        <v>#DIV/0!</v>
      </c>
      <c r="I179" s="182"/>
      <c r="J179" s="225" t="e">
        <f t="shared" si="5"/>
        <v>#DIV/0!</v>
      </c>
      <c r="K179" s="182"/>
      <c r="L179" s="225">
        <f>'F5 - Operación '!Q151</f>
        <v>0</v>
      </c>
      <c r="M179" s="182"/>
      <c r="N179" s="145">
        <f t="shared" si="9"/>
        <v>0</v>
      </c>
      <c r="O179" s="227" t="e">
        <f t="shared" si="6"/>
        <v>#DIV/0!</v>
      </c>
      <c r="P179" s="182"/>
      <c r="Q179" s="1"/>
      <c r="R179" s="1"/>
      <c r="S179" s="132" t="e">
        <f t="shared" si="7"/>
        <v>#DIV/0!</v>
      </c>
      <c r="T179" s="143" t="e">
        <f t="shared" si="0"/>
        <v>#DIV/0!</v>
      </c>
      <c r="U179" s="143" t="e">
        <f t="shared" si="8"/>
        <v>#DIV/0!</v>
      </c>
      <c r="V179" s="1"/>
      <c r="W179" s="1"/>
      <c r="X179" s="1"/>
      <c r="Y179" s="1"/>
      <c r="Z179" s="1"/>
      <c r="AA179" s="1"/>
      <c r="AB179" s="1"/>
      <c r="AC179" s="1"/>
      <c r="AD179" s="1"/>
      <c r="AE179" s="1"/>
      <c r="AF179" s="1"/>
      <c r="AG179" s="1"/>
      <c r="AH179" s="1"/>
      <c r="AI179" s="1"/>
      <c r="AJ179" s="1"/>
      <c r="AK179" s="1"/>
      <c r="AL179" s="1"/>
      <c r="AM179" s="1"/>
      <c r="AN179" s="1"/>
      <c r="AO179" s="1"/>
    </row>
    <row r="180" spans="1:41" ht="14.25" customHeight="1">
      <c r="A180" s="1"/>
      <c r="B180" s="1"/>
      <c r="C180" s="115">
        <v>49430</v>
      </c>
      <c r="D180" s="125">
        <v>154</v>
      </c>
      <c r="E180" s="146"/>
      <c r="F180" s="227" t="e">
        <f t="shared" si="3"/>
        <v>#DIV/0!</v>
      </c>
      <c r="G180" s="182"/>
      <c r="H180" s="227" t="e">
        <f t="shared" si="4"/>
        <v>#DIV/0!</v>
      </c>
      <c r="I180" s="182"/>
      <c r="J180" s="225" t="e">
        <f t="shared" si="5"/>
        <v>#DIV/0!</v>
      </c>
      <c r="K180" s="182"/>
      <c r="L180" s="225">
        <f>'F5 - Operación '!Q152</f>
        <v>0</v>
      </c>
      <c r="M180" s="182"/>
      <c r="N180" s="145">
        <f t="shared" si="9"/>
        <v>0</v>
      </c>
      <c r="O180" s="227" t="e">
        <f t="shared" si="6"/>
        <v>#DIV/0!</v>
      </c>
      <c r="P180" s="182"/>
      <c r="Q180" s="1"/>
      <c r="R180" s="1"/>
      <c r="S180" s="132" t="e">
        <f t="shared" si="7"/>
        <v>#DIV/0!</v>
      </c>
      <c r="T180" s="143" t="e">
        <f t="shared" si="0"/>
        <v>#DIV/0!</v>
      </c>
      <c r="U180" s="143" t="e">
        <f t="shared" si="8"/>
        <v>#DIV/0!</v>
      </c>
      <c r="V180" s="1"/>
      <c r="W180" s="1"/>
      <c r="X180" s="1"/>
      <c r="Y180" s="1"/>
      <c r="Z180" s="1"/>
      <c r="AA180" s="1"/>
      <c r="AB180" s="1"/>
      <c r="AC180" s="1"/>
      <c r="AD180" s="1"/>
      <c r="AE180" s="1"/>
      <c r="AF180" s="1"/>
      <c r="AG180" s="1"/>
      <c r="AH180" s="1"/>
      <c r="AI180" s="1"/>
      <c r="AJ180" s="1"/>
      <c r="AK180" s="1"/>
      <c r="AL180" s="1"/>
      <c r="AM180" s="1"/>
      <c r="AN180" s="1"/>
      <c r="AO180" s="1"/>
    </row>
    <row r="181" spans="1:41" ht="14.25" customHeight="1">
      <c r="A181" s="1"/>
      <c r="B181" s="1"/>
      <c r="C181" s="115">
        <v>49461</v>
      </c>
      <c r="D181" s="125">
        <v>155</v>
      </c>
      <c r="E181" s="146"/>
      <c r="F181" s="227" t="e">
        <f t="shared" si="3"/>
        <v>#DIV/0!</v>
      </c>
      <c r="G181" s="182"/>
      <c r="H181" s="227" t="e">
        <f t="shared" si="4"/>
        <v>#DIV/0!</v>
      </c>
      <c r="I181" s="182"/>
      <c r="J181" s="225" t="e">
        <f t="shared" si="5"/>
        <v>#DIV/0!</v>
      </c>
      <c r="K181" s="182"/>
      <c r="L181" s="225">
        <f>'F5 - Operación '!Q153</f>
        <v>0</v>
      </c>
      <c r="M181" s="182"/>
      <c r="N181" s="145">
        <f t="shared" si="9"/>
        <v>0</v>
      </c>
      <c r="O181" s="227" t="e">
        <f t="shared" si="6"/>
        <v>#DIV/0!</v>
      </c>
      <c r="P181" s="182"/>
      <c r="Q181" s="1"/>
      <c r="R181" s="1"/>
      <c r="S181" s="132" t="e">
        <f t="shared" si="7"/>
        <v>#DIV/0!</v>
      </c>
      <c r="T181" s="143" t="e">
        <f t="shared" si="0"/>
        <v>#DIV/0!</v>
      </c>
      <c r="U181" s="143" t="e">
        <f t="shared" si="8"/>
        <v>#DIV/0!</v>
      </c>
      <c r="V181" s="1"/>
      <c r="W181" s="1"/>
      <c r="X181" s="1"/>
      <c r="Y181" s="1"/>
      <c r="Z181" s="1"/>
      <c r="AA181" s="1"/>
      <c r="AB181" s="1"/>
      <c r="AC181" s="1"/>
      <c r="AD181" s="1"/>
      <c r="AE181" s="1"/>
      <c r="AF181" s="1"/>
      <c r="AG181" s="1"/>
      <c r="AH181" s="1"/>
      <c r="AI181" s="1"/>
      <c r="AJ181" s="1"/>
      <c r="AK181" s="1"/>
      <c r="AL181" s="1"/>
      <c r="AM181" s="1"/>
      <c r="AN181" s="1"/>
      <c r="AO181" s="1"/>
    </row>
    <row r="182" spans="1:41" ht="14.25" customHeight="1">
      <c r="A182" s="1"/>
      <c r="B182" s="1"/>
      <c r="C182" s="115">
        <v>49491</v>
      </c>
      <c r="D182" s="125">
        <v>156</v>
      </c>
      <c r="E182" s="146"/>
      <c r="F182" s="227" t="e">
        <f t="shared" si="3"/>
        <v>#DIV/0!</v>
      </c>
      <c r="G182" s="182"/>
      <c r="H182" s="227" t="e">
        <f t="shared" si="4"/>
        <v>#DIV/0!</v>
      </c>
      <c r="I182" s="182"/>
      <c r="J182" s="225" t="e">
        <f t="shared" si="5"/>
        <v>#DIV/0!</v>
      </c>
      <c r="K182" s="182"/>
      <c r="L182" s="225">
        <f>'F5 - Operación '!Q154</f>
        <v>0</v>
      </c>
      <c r="M182" s="182"/>
      <c r="N182" s="145">
        <f t="shared" si="9"/>
        <v>0</v>
      </c>
      <c r="O182" s="227" t="e">
        <f t="shared" si="6"/>
        <v>#DIV/0!</v>
      </c>
      <c r="P182" s="182"/>
      <c r="Q182" s="1"/>
      <c r="R182" s="1"/>
      <c r="S182" s="132" t="e">
        <f t="shared" si="7"/>
        <v>#DIV/0!</v>
      </c>
      <c r="T182" s="143" t="e">
        <f t="shared" si="0"/>
        <v>#DIV/0!</v>
      </c>
      <c r="U182" s="143" t="e">
        <f t="shared" si="8"/>
        <v>#DIV/0!</v>
      </c>
      <c r="V182" s="1"/>
      <c r="W182" s="1"/>
      <c r="X182" s="1"/>
      <c r="Y182" s="1"/>
      <c r="Z182" s="1"/>
      <c r="AA182" s="1"/>
      <c r="AB182" s="1"/>
      <c r="AC182" s="1"/>
      <c r="AD182" s="1"/>
      <c r="AE182" s="1"/>
      <c r="AF182" s="1"/>
      <c r="AG182" s="1"/>
      <c r="AH182" s="1"/>
      <c r="AI182" s="1"/>
      <c r="AJ182" s="1"/>
      <c r="AK182" s="1"/>
      <c r="AL182" s="1"/>
      <c r="AM182" s="1"/>
      <c r="AN182" s="1"/>
      <c r="AO182" s="1"/>
    </row>
    <row r="183" spans="1:41" ht="14.25" customHeight="1">
      <c r="A183" s="1"/>
      <c r="B183" s="1"/>
      <c r="C183" s="115">
        <v>49522</v>
      </c>
      <c r="D183" s="125">
        <v>157</v>
      </c>
      <c r="E183" s="146"/>
      <c r="F183" s="227" t="e">
        <f t="shared" si="3"/>
        <v>#DIV/0!</v>
      </c>
      <c r="G183" s="182"/>
      <c r="H183" s="227" t="e">
        <f t="shared" si="4"/>
        <v>#DIV/0!</v>
      </c>
      <c r="I183" s="182"/>
      <c r="J183" s="225" t="e">
        <f t="shared" si="5"/>
        <v>#DIV/0!</v>
      </c>
      <c r="K183" s="182"/>
      <c r="L183" s="225">
        <f>'F5 - Operación '!Q155</f>
        <v>0</v>
      </c>
      <c r="M183" s="182"/>
      <c r="N183" s="145">
        <f t="shared" si="9"/>
        <v>0</v>
      </c>
      <c r="O183" s="227" t="e">
        <f t="shared" si="6"/>
        <v>#DIV/0!</v>
      </c>
      <c r="P183" s="182"/>
      <c r="Q183" s="1"/>
      <c r="R183" s="1"/>
      <c r="S183" s="132" t="e">
        <f t="shared" si="7"/>
        <v>#DIV/0!</v>
      </c>
      <c r="T183" s="143" t="e">
        <f t="shared" si="0"/>
        <v>#DIV/0!</v>
      </c>
      <c r="U183" s="143" t="e">
        <f t="shared" si="8"/>
        <v>#DIV/0!</v>
      </c>
      <c r="V183" s="1"/>
      <c r="W183" s="1"/>
      <c r="X183" s="1"/>
      <c r="Y183" s="1"/>
      <c r="Z183" s="1"/>
      <c r="AA183" s="1"/>
      <c r="AB183" s="1"/>
      <c r="AC183" s="1"/>
      <c r="AD183" s="1"/>
      <c r="AE183" s="1"/>
      <c r="AF183" s="1"/>
      <c r="AG183" s="1"/>
      <c r="AH183" s="1"/>
      <c r="AI183" s="1"/>
      <c r="AJ183" s="1"/>
      <c r="AK183" s="1"/>
      <c r="AL183" s="1"/>
      <c r="AM183" s="1"/>
      <c r="AN183" s="1"/>
      <c r="AO183" s="1"/>
    </row>
    <row r="184" spans="1:41" ht="14.25" customHeight="1">
      <c r="A184" s="1"/>
      <c r="B184" s="1"/>
      <c r="C184" s="115">
        <v>49553</v>
      </c>
      <c r="D184" s="125">
        <v>158</v>
      </c>
      <c r="E184" s="146"/>
      <c r="F184" s="227" t="e">
        <f t="shared" si="3"/>
        <v>#DIV/0!</v>
      </c>
      <c r="G184" s="182"/>
      <c r="H184" s="227" t="e">
        <f t="shared" si="4"/>
        <v>#DIV/0!</v>
      </c>
      <c r="I184" s="182"/>
      <c r="J184" s="225" t="e">
        <f t="shared" si="5"/>
        <v>#DIV/0!</v>
      </c>
      <c r="K184" s="182"/>
      <c r="L184" s="225">
        <f>'F5 - Operación '!Q156</f>
        <v>0</v>
      </c>
      <c r="M184" s="182"/>
      <c r="N184" s="145">
        <f t="shared" si="9"/>
        <v>0</v>
      </c>
      <c r="O184" s="227" t="e">
        <f t="shared" si="6"/>
        <v>#DIV/0!</v>
      </c>
      <c r="P184" s="182"/>
      <c r="Q184" s="1"/>
      <c r="R184" s="1"/>
      <c r="S184" s="132" t="e">
        <f t="shared" si="7"/>
        <v>#DIV/0!</v>
      </c>
      <c r="T184" s="143" t="e">
        <f t="shared" si="0"/>
        <v>#DIV/0!</v>
      </c>
      <c r="U184" s="143" t="e">
        <f t="shared" si="8"/>
        <v>#DIV/0!</v>
      </c>
      <c r="V184" s="1"/>
      <c r="W184" s="1"/>
      <c r="X184" s="1"/>
      <c r="Y184" s="1"/>
      <c r="Z184" s="1"/>
      <c r="AA184" s="1"/>
      <c r="AB184" s="1"/>
      <c r="AC184" s="1"/>
      <c r="AD184" s="1"/>
      <c r="AE184" s="1"/>
      <c r="AF184" s="1"/>
      <c r="AG184" s="1"/>
      <c r="AH184" s="1"/>
      <c r="AI184" s="1"/>
      <c r="AJ184" s="1"/>
      <c r="AK184" s="1"/>
      <c r="AL184" s="1"/>
      <c r="AM184" s="1"/>
      <c r="AN184" s="1"/>
      <c r="AO184" s="1"/>
    </row>
    <row r="185" spans="1:41" ht="14.25" customHeight="1">
      <c r="A185" s="1"/>
      <c r="B185" s="1"/>
      <c r="C185" s="115">
        <v>49583</v>
      </c>
      <c r="D185" s="125">
        <v>159</v>
      </c>
      <c r="E185" s="146"/>
      <c r="F185" s="227" t="e">
        <f t="shared" si="3"/>
        <v>#DIV/0!</v>
      </c>
      <c r="G185" s="182"/>
      <c r="H185" s="227" t="e">
        <f t="shared" si="4"/>
        <v>#DIV/0!</v>
      </c>
      <c r="I185" s="182"/>
      <c r="J185" s="225" t="e">
        <f t="shared" si="5"/>
        <v>#DIV/0!</v>
      </c>
      <c r="K185" s="182"/>
      <c r="L185" s="225">
        <f>'F5 - Operación '!Q157</f>
        <v>0</v>
      </c>
      <c r="M185" s="182"/>
      <c r="N185" s="145">
        <f t="shared" si="9"/>
        <v>0</v>
      </c>
      <c r="O185" s="227" t="e">
        <f t="shared" si="6"/>
        <v>#DIV/0!</v>
      </c>
      <c r="P185" s="182"/>
      <c r="Q185" s="1"/>
      <c r="R185" s="1"/>
      <c r="S185" s="132" t="e">
        <f t="shared" si="7"/>
        <v>#DIV/0!</v>
      </c>
      <c r="T185" s="143" t="e">
        <f t="shared" si="0"/>
        <v>#DIV/0!</v>
      </c>
      <c r="U185" s="143" t="e">
        <f t="shared" si="8"/>
        <v>#DIV/0!</v>
      </c>
      <c r="V185" s="1"/>
      <c r="W185" s="1"/>
      <c r="X185" s="1"/>
      <c r="Y185" s="1"/>
      <c r="Z185" s="1"/>
      <c r="AA185" s="1"/>
      <c r="AB185" s="1"/>
      <c r="AC185" s="1"/>
      <c r="AD185" s="1"/>
      <c r="AE185" s="1"/>
      <c r="AF185" s="1"/>
      <c r="AG185" s="1"/>
      <c r="AH185" s="1"/>
      <c r="AI185" s="1"/>
      <c r="AJ185" s="1"/>
      <c r="AK185" s="1"/>
      <c r="AL185" s="1"/>
      <c r="AM185" s="1"/>
      <c r="AN185" s="1"/>
      <c r="AO185" s="1"/>
    </row>
    <row r="186" spans="1:41" ht="14.25" customHeight="1">
      <c r="A186" s="1"/>
      <c r="B186" s="1"/>
      <c r="C186" s="115">
        <v>49614</v>
      </c>
      <c r="D186" s="125">
        <v>160</v>
      </c>
      <c r="E186" s="146"/>
      <c r="F186" s="227" t="e">
        <f t="shared" si="3"/>
        <v>#DIV/0!</v>
      </c>
      <c r="G186" s="182"/>
      <c r="H186" s="227" t="e">
        <f t="shared" si="4"/>
        <v>#DIV/0!</v>
      </c>
      <c r="I186" s="182"/>
      <c r="J186" s="225" t="e">
        <f t="shared" si="5"/>
        <v>#DIV/0!</v>
      </c>
      <c r="K186" s="182"/>
      <c r="L186" s="225">
        <f>'F5 - Operación '!Q158</f>
        <v>0</v>
      </c>
      <c r="M186" s="182"/>
      <c r="N186" s="145">
        <f t="shared" si="9"/>
        <v>0</v>
      </c>
      <c r="O186" s="227" t="e">
        <f t="shared" si="6"/>
        <v>#DIV/0!</v>
      </c>
      <c r="P186" s="182"/>
      <c r="Q186" s="1"/>
      <c r="R186" s="1"/>
      <c r="S186" s="132" t="e">
        <f t="shared" si="7"/>
        <v>#DIV/0!</v>
      </c>
      <c r="T186" s="143" t="e">
        <f t="shared" si="0"/>
        <v>#DIV/0!</v>
      </c>
      <c r="U186" s="143" t="e">
        <f t="shared" si="8"/>
        <v>#DIV/0!</v>
      </c>
      <c r="V186" s="1"/>
      <c r="W186" s="1"/>
      <c r="X186" s="1"/>
      <c r="Y186" s="1"/>
      <c r="Z186" s="1"/>
      <c r="AA186" s="1"/>
      <c r="AB186" s="1"/>
      <c r="AC186" s="1"/>
      <c r="AD186" s="1"/>
      <c r="AE186" s="1"/>
      <c r="AF186" s="1"/>
      <c r="AG186" s="1"/>
      <c r="AH186" s="1"/>
      <c r="AI186" s="1"/>
      <c r="AJ186" s="1"/>
      <c r="AK186" s="1"/>
      <c r="AL186" s="1"/>
      <c r="AM186" s="1"/>
      <c r="AN186" s="1"/>
      <c r="AO186" s="1"/>
    </row>
    <row r="187" spans="1:41" ht="14.25" customHeight="1">
      <c r="A187" s="1"/>
      <c r="B187" s="1"/>
      <c r="C187" s="115">
        <v>49644</v>
      </c>
      <c r="D187" s="125">
        <v>161</v>
      </c>
      <c r="E187" s="146"/>
      <c r="F187" s="227" t="e">
        <f t="shared" si="3"/>
        <v>#DIV/0!</v>
      </c>
      <c r="G187" s="182"/>
      <c r="H187" s="227" t="e">
        <f t="shared" si="4"/>
        <v>#DIV/0!</v>
      </c>
      <c r="I187" s="182"/>
      <c r="J187" s="225" t="e">
        <f t="shared" si="5"/>
        <v>#DIV/0!</v>
      </c>
      <c r="K187" s="182"/>
      <c r="L187" s="225">
        <f>'F5 - Operación '!Q159</f>
        <v>0</v>
      </c>
      <c r="M187" s="182"/>
      <c r="N187" s="145">
        <f t="shared" si="9"/>
        <v>0</v>
      </c>
      <c r="O187" s="227" t="e">
        <f t="shared" si="6"/>
        <v>#DIV/0!</v>
      </c>
      <c r="P187" s="182"/>
      <c r="Q187" s="1"/>
      <c r="R187" s="1"/>
      <c r="S187" s="132" t="e">
        <f t="shared" si="7"/>
        <v>#DIV/0!</v>
      </c>
      <c r="T187" s="143" t="e">
        <f t="shared" si="0"/>
        <v>#DIV/0!</v>
      </c>
      <c r="U187" s="143" t="e">
        <f t="shared" si="8"/>
        <v>#DIV/0!</v>
      </c>
      <c r="V187" s="1"/>
      <c r="W187" s="1"/>
      <c r="X187" s="1"/>
      <c r="Y187" s="1"/>
      <c r="Z187" s="1"/>
      <c r="AA187" s="1"/>
      <c r="AB187" s="1"/>
      <c r="AC187" s="1"/>
      <c r="AD187" s="1"/>
      <c r="AE187" s="1"/>
      <c r="AF187" s="1"/>
      <c r="AG187" s="1"/>
      <c r="AH187" s="1"/>
      <c r="AI187" s="1"/>
      <c r="AJ187" s="1"/>
      <c r="AK187" s="1"/>
      <c r="AL187" s="1"/>
      <c r="AM187" s="1"/>
      <c r="AN187" s="1"/>
      <c r="AO187" s="1"/>
    </row>
    <row r="188" spans="1:41" ht="14.25" customHeight="1">
      <c r="A188" s="1"/>
      <c r="B188" s="1"/>
      <c r="C188" s="115">
        <v>49675</v>
      </c>
      <c r="D188" s="125">
        <v>162</v>
      </c>
      <c r="E188" s="146"/>
      <c r="F188" s="227" t="e">
        <f t="shared" si="3"/>
        <v>#DIV/0!</v>
      </c>
      <c r="G188" s="182"/>
      <c r="H188" s="227" t="e">
        <f t="shared" si="4"/>
        <v>#DIV/0!</v>
      </c>
      <c r="I188" s="182"/>
      <c r="J188" s="225" t="e">
        <f t="shared" si="5"/>
        <v>#DIV/0!</v>
      </c>
      <c r="K188" s="182"/>
      <c r="L188" s="225">
        <f>'F5 - Operación '!Q160</f>
        <v>0</v>
      </c>
      <c r="M188" s="182"/>
      <c r="N188" s="145">
        <f t="shared" si="9"/>
        <v>0</v>
      </c>
      <c r="O188" s="227" t="e">
        <f t="shared" si="6"/>
        <v>#DIV/0!</v>
      </c>
      <c r="P188" s="182"/>
      <c r="Q188" s="1"/>
      <c r="R188" s="1"/>
      <c r="S188" s="132" t="e">
        <f t="shared" si="7"/>
        <v>#DIV/0!</v>
      </c>
      <c r="T188" s="143" t="e">
        <f t="shared" si="0"/>
        <v>#DIV/0!</v>
      </c>
      <c r="U188" s="143" t="e">
        <f t="shared" si="8"/>
        <v>#DIV/0!</v>
      </c>
      <c r="V188" s="1"/>
      <c r="W188" s="1"/>
      <c r="X188" s="1"/>
      <c r="Y188" s="1"/>
      <c r="Z188" s="1"/>
      <c r="AA188" s="1"/>
      <c r="AB188" s="1"/>
      <c r="AC188" s="1"/>
      <c r="AD188" s="1"/>
      <c r="AE188" s="1"/>
      <c r="AF188" s="1"/>
      <c r="AG188" s="1"/>
      <c r="AH188" s="1"/>
      <c r="AI188" s="1"/>
      <c r="AJ188" s="1"/>
      <c r="AK188" s="1"/>
      <c r="AL188" s="1"/>
      <c r="AM188" s="1"/>
      <c r="AN188" s="1"/>
      <c r="AO188" s="1"/>
    </row>
    <row r="189" spans="1:41" ht="14.25" customHeight="1">
      <c r="A189" s="1"/>
      <c r="B189" s="1"/>
      <c r="C189" s="115">
        <v>49706</v>
      </c>
      <c r="D189" s="125">
        <v>163</v>
      </c>
      <c r="E189" s="146"/>
      <c r="F189" s="227" t="e">
        <f t="shared" si="3"/>
        <v>#DIV/0!</v>
      </c>
      <c r="G189" s="182"/>
      <c r="H189" s="227" t="e">
        <f t="shared" si="4"/>
        <v>#DIV/0!</v>
      </c>
      <c r="I189" s="182"/>
      <c r="J189" s="225" t="e">
        <f t="shared" si="5"/>
        <v>#DIV/0!</v>
      </c>
      <c r="K189" s="182"/>
      <c r="L189" s="225">
        <f>'F5 - Operación '!Q161</f>
        <v>0</v>
      </c>
      <c r="M189" s="182"/>
      <c r="N189" s="145">
        <f t="shared" si="9"/>
        <v>0</v>
      </c>
      <c r="O189" s="227" t="e">
        <f t="shared" si="6"/>
        <v>#DIV/0!</v>
      </c>
      <c r="P189" s="182"/>
      <c r="Q189" s="1"/>
      <c r="R189" s="1"/>
      <c r="S189" s="132" t="e">
        <f t="shared" si="7"/>
        <v>#DIV/0!</v>
      </c>
      <c r="T189" s="143" t="e">
        <f t="shared" si="0"/>
        <v>#DIV/0!</v>
      </c>
      <c r="U189" s="143" t="e">
        <f t="shared" si="8"/>
        <v>#DIV/0!</v>
      </c>
      <c r="V189" s="1"/>
      <c r="W189" s="1"/>
      <c r="X189" s="1"/>
      <c r="Y189" s="1"/>
      <c r="Z189" s="1"/>
      <c r="AA189" s="1"/>
      <c r="AB189" s="1"/>
      <c r="AC189" s="1"/>
      <c r="AD189" s="1"/>
      <c r="AE189" s="1"/>
      <c r="AF189" s="1"/>
      <c r="AG189" s="1"/>
      <c r="AH189" s="1"/>
      <c r="AI189" s="1"/>
      <c r="AJ189" s="1"/>
      <c r="AK189" s="1"/>
      <c r="AL189" s="1"/>
      <c r="AM189" s="1"/>
      <c r="AN189" s="1"/>
      <c r="AO189" s="1"/>
    </row>
    <row r="190" spans="1:41" ht="14.25" customHeight="1">
      <c r="A190" s="1"/>
      <c r="B190" s="1"/>
      <c r="C190" s="115">
        <v>49735</v>
      </c>
      <c r="D190" s="125">
        <v>164</v>
      </c>
      <c r="E190" s="146"/>
      <c r="F190" s="227" t="e">
        <f t="shared" si="3"/>
        <v>#DIV/0!</v>
      </c>
      <c r="G190" s="182"/>
      <c r="H190" s="227" t="e">
        <f t="shared" si="4"/>
        <v>#DIV/0!</v>
      </c>
      <c r="I190" s="182"/>
      <c r="J190" s="225" t="e">
        <f t="shared" si="5"/>
        <v>#DIV/0!</v>
      </c>
      <c r="K190" s="182"/>
      <c r="L190" s="225">
        <f>'F5 - Operación '!Q162</f>
        <v>0</v>
      </c>
      <c r="M190" s="182"/>
      <c r="N190" s="145">
        <f t="shared" si="9"/>
        <v>0</v>
      </c>
      <c r="O190" s="227" t="e">
        <f t="shared" si="6"/>
        <v>#DIV/0!</v>
      </c>
      <c r="P190" s="182"/>
      <c r="Q190" s="1"/>
      <c r="R190" s="1"/>
      <c r="S190" s="132" t="e">
        <f t="shared" si="7"/>
        <v>#DIV/0!</v>
      </c>
      <c r="T190" s="143" t="e">
        <f t="shared" si="0"/>
        <v>#DIV/0!</v>
      </c>
      <c r="U190" s="143" t="e">
        <f t="shared" si="8"/>
        <v>#DIV/0!</v>
      </c>
      <c r="V190" s="1"/>
      <c r="W190" s="1"/>
      <c r="X190" s="1"/>
      <c r="Y190" s="1"/>
      <c r="Z190" s="1"/>
      <c r="AA190" s="1"/>
      <c r="AB190" s="1"/>
      <c r="AC190" s="1"/>
      <c r="AD190" s="1"/>
      <c r="AE190" s="1"/>
      <c r="AF190" s="1"/>
      <c r="AG190" s="1"/>
      <c r="AH190" s="1"/>
      <c r="AI190" s="1"/>
      <c r="AJ190" s="1"/>
      <c r="AK190" s="1"/>
      <c r="AL190" s="1"/>
      <c r="AM190" s="1"/>
      <c r="AN190" s="1"/>
      <c r="AO190" s="1"/>
    </row>
    <row r="191" spans="1:41" ht="14.25" customHeight="1">
      <c r="A191" s="1"/>
      <c r="B191" s="1"/>
      <c r="C191" s="115">
        <v>49766</v>
      </c>
      <c r="D191" s="125">
        <v>165</v>
      </c>
      <c r="E191" s="146"/>
      <c r="F191" s="227" t="e">
        <f t="shared" si="3"/>
        <v>#DIV/0!</v>
      </c>
      <c r="G191" s="182"/>
      <c r="H191" s="227" t="e">
        <f t="shared" si="4"/>
        <v>#DIV/0!</v>
      </c>
      <c r="I191" s="182"/>
      <c r="J191" s="225" t="e">
        <f t="shared" si="5"/>
        <v>#DIV/0!</v>
      </c>
      <c r="K191" s="182"/>
      <c r="L191" s="225">
        <f>'F5 - Operación '!Q163</f>
        <v>0</v>
      </c>
      <c r="M191" s="182"/>
      <c r="N191" s="145">
        <f t="shared" si="9"/>
        <v>0</v>
      </c>
      <c r="O191" s="227" t="e">
        <f t="shared" si="6"/>
        <v>#DIV/0!</v>
      </c>
      <c r="P191" s="182"/>
      <c r="Q191" s="1"/>
      <c r="R191" s="1"/>
      <c r="S191" s="132" t="e">
        <f t="shared" si="7"/>
        <v>#DIV/0!</v>
      </c>
      <c r="T191" s="143" t="e">
        <f t="shared" si="0"/>
        <v>#DIV/0!</v>
      </c>
      <c r="U191" s="143" t="e">
        <f t="shared" si="8"/>
        <v>#DIV/0!</v>
      </c>
      <c r="V191" s="1"/>
      <c r="W191" s="1"/>
      <c r="X191" s="1"/>
      <c r="Y191" s="1"/>
      <c r="Z191" s="1"/>
      <c r="AA191" s="1"/>
      <c r="AB191" s="1"/>
      <c r="AC191" s="1"/>
      <c r="AD191" s="1"/>
      <c r="AE191" s="1"/>
      <c r="AF191" s="1"/>
      <c r="AG191" s="1"/>
      <c r="AH191" s="1"/>
      <c r="AI191" s="1"/>
      <c r="AJ191" s="1"/>
      <c r="AK191" s="1"/>
      <c r="AL191" s="1"/>
      <c r="AM191" s="1"/>
      <c r="AN191" s="1"/>
      <c r="AO191" s="1"/>
    </row>
    <row r="192" spans="1:41" ht="14.25" customHeight="1">
      <c r="A192" s="1"/>
      <c r="B192" s="1"/>
      <c r="C192" s="115">
        <v>49796</v>
      </c>
      <c r="D192" s="125">
        <v>166</v>
      </c>
      <c r="E192" s="146"/>
      <c r="F192" s="227" t="e">
        <f t="shared" si="3"/>
        <v>#DIV/0!</v>
      </c>
      <c r="G192" s="182"/>
      <c r="H192" s="227" t="e">
        <f t="shared" si="4"/>
        <v>#DIV/0!</v>
      </c>
      <c r="I192" s="182"/>
      <c r="J192" s="225" t="e">
        <f t="shared" si="5"/>
        <v>#DIV/0!</v>
      </c>
      <c r="K192" s="182"/>
      <c r="L192" s="225">
        <f>'F5 - Operación '!Q164</f>
        <v>0</v>
      </c>
      <c r="M192" s="182"/>
      <c r="N192" s="145">
        <f t="shared" si="9"/>
        <v>0</v>
      </c>
      <c r="O192" s="227" t="e">
        <f t="shared" si="6"/>
        <v>#DIV/0!</v>
      </c>
      <c r="P192" s="182"/>
      <c r="Q192" s="1"/>
      <c r="R192" s="1"/>
      <c r="S192" s="132" t="e">
        <f t="shared" si="7"/>
        <v>#DIV/0!</v>
      </c>
      <c r="T192" s="143" t="e">
        <f t="shared" si="0"/>
        <v>#DIV/0!</v>
      </c>
      <c r="U192" s="143" t="e">
        <f t="shared" si="8"/>
        <v>#DIV/0!</v>
      </c>
      <c r="V192" s="1"/>
      <c r="W192" s="1"/>
      <c r="X192" s="1"/>
      <c r="Y192" s="1"/>
      <c r="Z192" s="1"/>
      <c r="AA192" s="1"/>
      <c r="AB192" s="1"/>
      <c r="AC192" s="1"/>
      <c r="AD192" s="1"/>
      <c r="AE192" s="1"/>
      <c r="AF192" s="1"/>
      <c r="AG192" s="1"/>
      <c r="AH192" s="1"/>
      <c r="AI192" s="1"/>
      <c r="AJ192" s="1"/>
      <c r="AK192" s="1"/>
      <c r="AL192" s="1"/>
      <c r="AM192" s="1"/>
      <c r="AN192" s="1"/>
      <c r="AO192" s="1"/>
    </row>
    <row r="193" spans="1:41" ht="14.25" customHeight="1">
      <c r="A193" s="1"/>
      <c r="B193" s="1"/>
      <c r="C193" s="115">
        <v>49827</v>
      </c>
      <c r="D193" s="125">
        <v>167</v>
      </c>
      <c r="E193" s="146"/>
      <c r="F193" s="227" t="e">
        <f t="shared" si="3"/>
        <v>#DIV/0!</v>
      </c>
      <c r="G193" s="182"/>
      <c r="H193" s="227" t="e">
        <f t="shared" si="4"/>
        <v>#DIV/0!</v>
      </c>
      <c r="I193" s="182"/>
      <c r="J193" s="225" t="e">
        <f t="shared" si="5"/>
        <v>#DIV/0!</v>
      </c>
      <c r="K193" s="182"/>
      <c r="L193" s="225">
        <f>'F5 - Operación '!Q165</f>
        <v>0</v>
      </c>
      <c r="M193" s="182"/>
      <c r="N193" s="145">
        <f t="shared" si="9"/>
        <v>0</v>
      </c>
      <c r="O193" s="227" t="e">
        <f t="shared" si="6"/>
        <v>#DIV/0!</v>
      </c>
      <c r="P193" s="182"/>
      <c r="Q193" s="1"/>
      <c r="R193" s="1"/>
      <c r="S193" s="132" t="e">
        <f t="shared" si="7"/>
        <v>#DIV/0!</v>
      </c>
      <c r="T193" s="143" t="e">
        <f t="shared" si="0"/>
        <v>#DIV/0!</v>
      </c>
      <c r="U193" s="143" t="e">
        <f t="shared" si="8"/>
        <v>#DIV/0!</v>
      </c>
      <c r="V193" s="1"/>
      <c r="W193" s="1"/>
      <c r="X193" s="1"/>
      <c r="Y193" s="1"/>
      <c r="Z193" s="1"/>
      <c r="AA193" s="1"/>
      <c r="AB193" s="1"/>
      <c r="AC193" s="1"/>
      <c r="AD193" s="1"/>
      <c r="AE193" s="1"/>
      <c r="AF193" s="1"/>
      <c r="AG193" s="1"/>
      <c r="AH193" s="1"/>
      <c r="AI193" s="1"/>
      <c r="AJ193" s="1"/>
      <c r="AK193" s="1"/>
      <c r="AL193" s="1"/>
      <c r="AM193" s="1"/>
      <c r="AN193" s="1"/>
      <c r="AO193" s="1"/>
    </row>
    <row r="194" spans="1:41" ht="14.25" customHeight="1">
      <c r="A194" s="1"/>
      <c r="B194" s="1"/>
      <c r="C194" s="115">
        <v>49857</v>
      </c>
      <c r="D194" s="125">
        <v>168</v>
      </c>
      <c r="E194" s="146"/>
      <c r="F194" s="227" t="e">
        <f t="shared" si="3"/>
        <v>#DIV/0!</v>
      </c>
      <c r="G194" s="182"/>
      <c r="H194" s="227" t="e">
        <f t="shared" si="4"/>
        <v>#DIV/0!</v>
      </c>
      <c r="I194" s="182"/>
      <c r="J194" s="225" t="e">
        <f t="shared" si="5"/>
        <v>#DIV/0!</v>
      </c>
      <c r="K194" s="182"/>
      <c r="L194" s="225">
        <f>'F5 - Operación '!Q166</f>
        <v>0</v>
      </c>
      <c r="M194" s="182"/>
      <c r="N194" s="145">
        <f t="shared" si="9"/>
        <v>0</v>
      </c>
      <c r="O194" s="227" t="e">
        <f t="shared" si="6"/>
        <v>#DIV/0!</v>
      </c>
      <c r="P194" s="182"/>
      <c r="Q194" s="1"/>
      <c r="R194" s="1"/>
      <c r="S194" s="132" t="e">
        <f t="shared" si="7"/>
        <v>#DIV/0!</v>
      </c>
      <c r="T194" s="143" t="e">
        <f t="shared" si="0"/>
        <v>#DIV/0!</v>
      </c>
      <c r="U194" s="143" t="e">
        <f t="shared" si="8"/>
        <v>#DIV/0!</v>
      </c>
      <c r="V194" s="1"/>
      <c r="W194" s="1"/>
      <c r="X194" s="1"/>
      <c r="Y194" s="1"/>
      <c r="Z194" s="1"/>
      <c r="AA194" s="1"/>
      <c r="AB194" s="1"/>
      <c r="AC194" s="1"/>
      <c r="AD194" s="1"/>
      <c r="AE194" s="1"/>
      <c r="AF194" s="1"/>
      <c r="AG194" s="1"/>
      <c r="AH194" s="1"/>
      <c r="AI194" s="1"/>
      <c r="AJ194" s="1"/>
      <c r="AK194" s="1"/>
      <c r="AL194" s="1"/>
      <c r="AM194" s="1"/>
      <c r="AN194" s="1"/>
      <c r="AO194" s="1"/>
    </row>
    <row r="195" spans="1:41" ht="14.25" customHeight="1">
      <c r="A195" s="1"/>
      <c r="B195" s="1"/>
      <c r="C195" s="115">
        <v>49888</v>
      </c>
      <c r="D195" s="125">
        <v>169</v>
      </c>
      <c r="E195" s="146"/>
      <c r="F195" s="227" t="e">
        <f t="shared" si="3"/>
        <v>#DIV/0!</v>
      </c>
      <c r="G195" s="182"/>
      <c r="H195" s="227" t="e">
        <f t="shared" si="4"/>
        <v>#DIV/0!</v>
      </c>
      <c r="I195" s="182"/>
      <c r="J195" s="225" t="e">
        <f t="shared" si="5"/>
        <v>#DIV/0!</v>
      </c>
      <c r="K195" s="182"/>
      <c r="L195" s="225">
        <f>'F5 - Operación '!Q167</f>
        <v>0</v>
      </c>
      <c r="M195" s="182"/>
      <c r="N195" s="145">
        <f t="shared" si="9"/>
        <v>0</v>
      </c>
      <c r="O195" s="227" t="e">
        <f t="shared" si="6"/>
        <v>#DIV/0!</v>
      </c>
      <c r="P195" s="182"/>
      <c r="Q195" s="1"/>
      <c r="R195" s="1"/>
      <c r="S195" s="132" t="e">
        <f t="shared" si="7"/>
        <v>#DIV/0!</v>
      </c>
      <c r="T195" s="143" t="e">
        <f t="shared" si="0"/>
        <v>#DIV/0!</v>
      </c>
      <c r="U195" s="143" t="e">
        <f t="shared" si="8"/>
        <v>#DIV/0!</v>
      </c>
      <c r="V195" s="1"/>
      <c r="W195" s="1"/>
      <c r="X195" s="1"/>
      <c r="Y195" s="1"/>
      <c r="Z195" s="1"/>
      <c r="AA195" s="1"/>
      <c r="AB195" s="1"/>
      <c r="AC195" s="1"/>
      <c r="AD195" s="1"/>
      <c r="AE195" s="1"/>
      <c r="AF195" s="1"/>
      <c r="AG195" s="1"/>
      <c r="AH195" s="1"/>
      <c r="AI195" s="1"/>
      <c r="AJ195" s="1"/>
      <c r="AK195" s="1"/>
      <c r="AL195" s="1"/>
      <c r="AM195" s="1"/>
      <c r="AN195" s="1"/>
      <c r="AO195" s="1"/>
    </row>
    <row r="196" spans="1:41" ht="14.25" customHeight="1">
      <c r="A196" s="1"/>
      <c r="B196" s="1"/>
      <c r="C196" s="115">
        <v>49919</v>
      </c>
      <c r="D196" s="125">
        <v>170</v>
      </c>
      <c r="E196" s="146"/>
      <c r="F196" s="227" t="e">
        <f t="shared" si="3"/>
        <v>#DIV/0!</v>
      </c>
      <c r="G196" s="182"/>
      <c r="H196" s="227" t="e">
        <f t="shared" si="4"/>
        <v>#DIV/0!</v>
      </c>
      <c r="I196" s="182"/>
      <c r="J196" s="225" t="e">
        <f t="shared" si="5"/>
        <v>#DIV/0!</v>
      </c>
      <c r="K196" s="182"/>
      <c r="L196" s="225">
        <f>'F5 - Operación '!Q168</f>
        <v>0</v>
      </c>
      <c r="M196" s="182"/>
      <c r="N196" s="145">
        <f t="shared" si="9"/>
        <v>0</v>
      </c>
      <c r="O196" s="227" t="e">
        <f t="shared" si="6"/>
        <v>#DIV/0!</v>
      </c>
      <c r="P196" s="182"/>
      <c r="Q196" s="1"/>
      <c r="R196" s="1"/>
      <c r="S196" s="132" t="e">
        <f t="shared" si="7"/>
        <v>#DIV/0!</v>
      </c>
      <c r="T196" s="143" t="e">
        <f t="shared" si="0"/>
        <v>#DIV/0!</v>
      </c>
      <c r="U196" s="143" t="e">
        <f t="shared" si="8"/>
        <v>#DIV/0!</v>
      </c>
      <c r="V196" s="1"/>
      <c r="W196" s="1"/>
      <c r="X196" s="1"/>
      <c r="Y196" s="1"/>
      <c r="Z196" s="1"/>
      <c r="AA196" s="1"/>
      <c r="AB196" s="1"/>
      <c r="AC196" s="1"/>
      <c r="AD196" s="1"/>
      <c r="AE196" s="1"/>
      <c r="AF196" s="1"/>
      <c r="AG196" s="1"/>
      <c r="AH196" s="1"/>
      <c r="AI196" s="1"/>
      <c r="AJ196" s="1"/>
      <c r="AK196" s="1"/>
      <c r="AL196" s="1"/>
      <c r="AM196" s="1"/>
      <c r="AN196" s="1"/>
      <c r="AO196" s="1"/>
    </row>
    <row r="197" spans="1:41" ht="14.25" customHeight="1">
      <c r="A197" s="1"/>
      <c r="B197" s="1"/>
      <c r="C197" s="115">
        <v>49949</v>
      </c>
      <c r="D197" s="125">
        <v>171</v>
      </c>
      <c r="E197" s="146"/>
      <c r="F197" s="227" t="e">
        <f t="shared" si="3"/>
        <v>#DIV/0!</v>
      </c>
      <c r="G197" s="182"/>
      <c r="H197" s="227" t="e">
        <f t="shared" si="4"/>
        <v>#DIV/0!</v>
      </c>
      <c r="I197" s="182"/>
      <c r="J197" s="225" t="e">
        <f t="shared" si="5"/>
        <v>#DIV/0!</v>
      </c>
      <c r="K197" s="182"/>
      <c r="L197" s="225">
        <f>'F5 - Operación '!Q169</f>
        <v>0</v>
      </c>
      <c r="M197" s="182"/>
      <c r="N197" s="145">
        <f t="shared" si="9"/>
        <v>0</v>
      </c>
      <c r="O197" s="227" t="e">
        <f t="shared" si="6"/>
        <v>#DIV/0!</v>
      </c>
      <c r="P197" s="182"/>
      <c r="Q197" s="1"/>
      <c r="R197" s="1"/>
      <c r="S197" s="132" t="e">
        <f t="shared" si="7"/>
        <v>#DIV/0!</v>
      </c>
      <c r="T197" s="143" t="e">
        <f t="shared" si="0"/>
        <v>#DIV/0!</v>
      </c>
      <c r="U197" s="143" t="e">
        <f t="shared" si="8"/>
        <v>#DIV/0!</v>
      </c>
      <c r="V197" s="1"/>
      <c r="W197" s="1"/>
      <c r="X197" s="1"/>
      <c r="Y197" s="1"/>
      <c r="Z197" s="1"/>
      <c r="AA197" s="1"/>
      <c r="AB197" s="1"/>
      <c r="AC197" s="1"/>
      <c r="AD197" s="1"/>
      <c r="AE197" s="1"/>
      <c r="AF197" s="1"/>
      <c r="AG197" s="1"/>
      <c r="AH197" s="1"/>
      <c r="AI197" s="1"/>
      <c r="AJ197" s="1"/>
      <c r="AK197" s="1"/>
      <c r="AL197" s="1"/>
      <c r="AM197" s="1"/>
      <c r="AN197" s="1"/>
      <c r="AO197" s="1"/>
    </row>
    <row r="198" spans="1:41" ht="14.25" customHeight="1">
      <c r="A198" s="1"/>
      <c r="B198" s="1"/>
      <c r="C198" s="115">
        <v>49980</v>
      </c>
      <c r="D198" s="125">
        <v>172</v>
      </c>
      <c r="E198" s="146"/>
      <c r="F198" s="227" t="e">
        <f t="shared" si="3"/>
        <v>#DIV/0!</v>
      </c>
      <c r="G198" s="182"/>
      <c r="H198" s="227" t="e">
        <f t="shared" si="4"/>
        <v>#DIV/0!</v>
      </c>
      <c r="I198" s="182"/>
      <c r="J198" s="225" t="e">
        <f t="shared" si="5"/>
        <v>#DIV/0!</v>
      </c>
      <c r="K198" s="182"/>
      <c r="L198" s="225">
        <f>'F5 - Operación '!Q170</f>
        <v>0</v>
      </c>
      <c r="M198" s="182"/>
      <c r="N198" s="145">
        <f t="shared" si="9"/>
        <v>0</v>
      </c>
      <c r="O198" s="227" t="e">
        <f t="shared" si="6"/>
        <v>#DIV/0!</v>
      </c>
      <c r="P198" s="182"/>
      <c r="Q198" s="1"/>
      <c r="R198" s="1"/>
      <c r="S198" s="132" t="e">
        <f t="shared" si="7"/>
        <v>#DIV/0!</v>
      </c>
      <c r="T198" s="143" t="e">
        <f t="shared" si="0"/>
        <v>#DIV/0!</v>
      </c>
      <c r="U198" s="143" t="e">
        <f t="shared" si="8"/>
        <v>#DIV/0!</v>
      </c>
      <c r="V198" s="1"/>
      <c r="W198" s="1"/>
      <c r="X198" s="1"/>
      <c r="Y198" s="1"/>
      <c r="Z198" s="1"/>
      <c r="AA198" s="1"/>
      <c r="AB198" s="1"/>
      <c r="AC198" s="1"/>
      <c r="AD198" s="1"/>
      <c r="AE198" s="1"/>
      <c r="AF198" s="1"/>
      <c r="AG198" s="1"/>
      <c r="AH198" s="1"/>
      <c r="AI198" s="1"/>
      <c r="AJ198" s="1"/>
      <c r="AK198" s="1"/>
      <c r="AL198" s="1"/>
      <c r="AM198" s="1"/>
      <c r="AN198" s="1"/>
      <c r="AO198" s="1"/>
    </row>
    <row r="199" spans="1:41" ht="14.25" customHeight="1">
      <c r="A199" s="1"/>
      <c r="B199" s="1"/>
      <c r="C199" s="115">
        <v>50010</v>
      </c>
      <c r="D199" s="125">
        <v>173</v>
      </c>
      <c r="E199" s="146"/>
      <c r="F199" s="227" t="e">
        <f t="shared" si="3"/>
        <v>#DIV/0!</v>
      </c>
      <c r="G199" s="182"/>
      <c r="H199" s="227" t="e">
        <f t="shared" si="4"/>
        <v>#DIV/0!</v>
      </c>
      <c r="I199" s="182"/>
      <c r="J199" s="225" t="e">
        <f t="shared" si="5"/>
        <v>#DIV/0!</v>
      </c>
      <c r="K199" s="182"/>
      <c r="L199" s="225">
        <f>'F5 - Operación '!Q171</f>
        <v>0</v>
      </c>
      <c r="M199" s="182"/>
      <c r="N199" s="145">
        <f t="shared" si="9"/>
        <v>0</v>
      </c>
      <c r="O199" s="227" t="e">
        <f t="shared" si="6"/>
        <v>#DIV/0!</v>
      </c>
      <c r="P199" s="182"/>
      <c r="Q199" s="1"/>
      <c r="R199" s="1"/>
      <c r="S199" s="132" t="e">
        <f t="shared" si="7"/>
        <v>#DIV/0!</v>
      </c>
      <c r="T199" s="143" t="e">
        <f t="shared" si="0"/>
        <v>#DIV/0!</v>
      </c>
      <c r="U199" s="143" t="e">
        <f t="shared" si="8"/>
        <v>#DIV/0!</v>
      </c>
      <c r="V199" s="1"/>
      <c r="W199" s="1"/>
      <c r="X199" s="1"/>
      <c r="Y199" s="1"/>
      <c r="Z199" s="1"/>
      <c r="AA199" s="1"/>
      <c r="AB199" s="1"/>
      <c r="AC199" s="1"/>
      <c r="AD199" s="1"/>
      <c r="AE199" s="1"/>
      <c r="AF199" s="1"/>
      <c r="AG199" s="1"/>
      <c r="AH199" s="1"/>
      <c r="AI199" s="1"/>
      <c r="AJ199" s="1"/>
      <c r="AK199" s="1"/>
      <c r="AL199" s="1"/>
      <c r="AM199" s="1"/>
      <c r="AN199" s="1"/>
      <c r="AO199" s="1"/>
    </row>
    <row r="200" spans="1:41" ht="14.25" customHeight="1">
      <c r="A200" s="1"/>
      <c r="B200" s="1"/>
      <c r="C200" s="115">
        <v>50041</v>
      </c>
      <c r="D200" s="125">
        <v>174</v>
      </c>
      <c r="E200" s="146"/>
      <c r="F200" s="227" t="e">
        <f t="shared" si="3"/>
        <v>#DIV/0!</v>
      </c>
      <c r="G200" s="182"/>
      <c r="H200" s="227" t="e">
        <f t="shared" si="4"/>
        <v>#DIV/0!</v>
      </c>
      <c r="I200" s="182"/>
      <c r="J200" s="225" t="e">
        <f t="shared" si="5"/>
        <v>#DIV/0!</v>
      </c>
      <c r="K200" s="182"/>
      <c r="L200" s="225">
        <f>'F5 - Operación '!Q172</f>
        <v>0</v>
      </c>
      <c r="M200" s="182"/>
      <c r="N200" s="145">
        <f t="shared" si="9"/>
        <v>0</v>
      </c>
      <c r="O200" s="227" t="e">
        <f t="shared" si="6"/>
        <v>#DIV/0!</v>
      </c>
      <c r="P200" s="182"/>
      <c r="Q200" s="1"/>
      <c r="R200" s="1"/>
      <c r="S200" s="132" t="e">
        <f t="shared" si="7"/>
        <v>#DIV/0!</v>
      </c>
      <c r="T200" s="143" t="e">
        <f t="shared" si="0"/>
        <v>#DIV/0!</v>
      </c>
      <c r="U200" s="143" t="e">
        <f t="shared" si="8"/>
        <v>#DIV/0!</v>
      </c>
      <c r="V200" s="1"/>
      <c r="W200" s="1"/>
      <c r="X200" s="1"/>
      <c r="Y200" s="1"/>
      <c r="Z200" s="1"/>
      <c r="AA200" s="1"/>
      <c r="AB200" s="1"/>
      <c r="AC200" s="1"/>
      <c r="AD200" s="1"/>
      <c r="AE200" s="1"/>
      <c r="AF200" s="1"/>
      <c r="AG200" s="1"/>
      <c r="AH200" s="1"/>
      <c r="AI200" s="1"/>
      <c r="AJ200" s="1"/>
      <c r="AK200" s="1"/>
      <c r="AL200" s="1"/>
      <c r="AM200" s="1"/>
      <c r="AN200" s="1"/>
      <c r="AO200" s="1"/>
    </row>
    <row r="201" spans="1:41" ht="14.25" customHeight="1">
      <c r="A201" s="1"/>
      <c r="B201" s="1"/>
      <c r="C201" s="115">
        <v>50072</v>
      </c>
      <c r="D201" s="125">
        <v>175</v>
      </c>
      <c r="E201" s="146"/>
      <c r="F201" s="227" t="e">
        <f t="shared" si="3"/>
        <v>#DIV/0!</v>
      </c>
      <c r="G201" s="182"/>
      <c r="H201" s="227" t="e">
        <f t="shared" si="4"/>
        <v>#DIV/0!</v>
      </c>
      <c r="I201" s="182"/>
      <c r="J201" s="225" t="e">
        <f t="shared" si="5"/>
        <v>#DIV/0!</v>
      </c>
      <c r="K201" s="182"/>
      <c r="L201" s="225">
        <f>'F5 - Operación '!Q173</f>
        <v>0</v>
      </c>
      <c r="M201" s="182"/>
      <c r="N201" s="145">
        <f t="shared" si="9"/>
        <v>0</v>
      </c>
      <c r="O201" s="227" t="e">
        <f t="shared" si="6"/>
        <v>#DIV/0!</v>
      </c>
      <c r="P201" s="182"/>
      <c r="Q201" s="1"/>
      <c r="R201" s="1"/>
      <c r="S201" s="132" t="e">
        <f t="shared" si="7"/>
        <v>#DIV/0!</v>
      </c>
      <c r="T201" s="143" t="e">
        <f t="shared" si="0"/>
        <v>#DIV/0!</v>
      </c>
      <c r="U201" s="143" t="e">
        <f t="shared" si="8"/>
        <v>#DIV/0!</v>
      </c>
      <c r="V201" s="1"/>
      <c r="W201" s="1"/>
      <c r="X201" s="1"/>
      <c r="Y201" s="1"/>
      <c r="Z201" s="1"/>
      <c r="AA201" s="1"/>
      <c r="AB201" s="1"/>
      <c r="AC201" s="1"/>
      <c r="AD201" s="1"/>
      <c r="AE201" s="1"/>
      <c r="AF201" s="1"/>
      <c r="AG201" s="1"/>
      <c r="AH201" s="1"/>
      <c r="AI201" s="1"/>
      <c r="AJ201" s="1"/>
      <c r="AK201" s="1"/>
      <c r="AL201" s="1"/>
      <c r="AM201" s="1"/>
      <c r="AN201" s="1"/>
      <c r="AO201" s="1"/>
    </row>
    <row r="202" spans="1:41" ht="14.25" customHeight="1">
      <c r="A202" s="1"/>
      <c r="B202" s="1"/>
      <c r="C202" s="115">
        <v>50100</v>
      </c>
      <c r="D202" s="125">
        <v>176</v>
      </c>
      <c r="E202" s="146"/>
      <c r="F202" s="227" t="e">
        <f t="shared" si="3"/>
        <v>#DIV/0!</v>
      </c>
      <c r="G202" s="182"/>
      <c r="H202" s="227" t="e">
        <f t="shared" si="4"/>
        <v>#DIV/0!</v>
      </c>
      <c r="I202" s="182"/>
      <c r="J202" s="225" t="e">
        <f t="shared" si="5"/>
        <v>#DIV/0!</v>
      </c>
      <c r="K202" s="182"/>
      <c r="L202" s="225">
        <f>'F5 - Operación '!Q174</f>
        <v>0</v>
      </c>
      <c r="M202" s="182"/>
      <c r="N202" s="145">
        <f t="shared" si="9"/>
        <v>0</v>
      </c>
      <c r="O202" s="227" t="e">
        <f t="shared" si="6"/>
        <v>#DIV/0!</v>
      </c>
      <c r="P202" s="182"/>
      <c r="Q202" s="1"/>
      <c r="R202" s="1"/>
      <c r="S202" s="132" t="e">
        <f t="shared" si="7"/>
        <v>#DIV/0!</v>
      </c>
      <c r="T202" s="143" t="e">
        <f t="shared" si="0"/>
        <v>#DIV/0!</v>
      </c>
      <c r="U202" s="143" t="e">
        <f t="shared" si="8"/>
        <v>#DIV/0!</v>
      </c>
      <c r="V202" s="1"/>
      <c r="W202" s="1"/>
      <c r="X202" s="1"/>
      <c r="Y202" s="1"/>
      <c r="Z202" s="1"/>
      <c r="AA202" s="1"/>
      <c r="AB202" s="1"/>
      <c r="AC202" s="1"/>
      <c r="AD202" s="1"/>
      <c r="AE202" s="1"/>
      <c r="AF202" s="1"/>
      <c r="AG202" s="1"/>
      <c r="AH202" s="1"/>
      <c r="AI202" s="1"/>
      <c r="AJ202" s="1"/>
      <c r="AK202" s="1"/>
      <c r="AL202" s="1"/>
      <c r="AM202" s="1"/>
      <c r="AN202" s="1"/>
      <c r="AO202" s="1"/>
    </row>
    <row r="203" spans="1:41" ht="14.25" customHeight="1">
      <c r="A203" s="1"/>
      <c r="B203" s="1"/>
      <c r="C203" s="115">
        <v>50131</v>
      </c>
      <c r="D203" s="125">
        <v>177</v>
      </c>
      <c r="E203" s="146"/>
      <c r="F203" s="227" t="e">
        <f t="shared" si="3"/>
        <v>#DIV/0!</v>
      </c>
      <c r="G203" s="182"/>
      <c r="H203" s="227" t="e">
        <f t="shared" si="4"/>
        <v>#DIV/0!</v>
      </c>
      <c r="I203" s="182"/>
      <c r="J203" s="225" t="e">
        <f t="shared" si="5"/>
        <v>#DIV/0!</v>
      </c>
      <c r="K203" s="182"/>
      <c r="L203" s="225">
        <f>'F5 - Operación '!Q175</f>
        <v>0</v>
      </c>
      <c r="M203" s="182"/>
      <c r="N203" s="145">
        <f t="shared" si="9"/>
        <v>0</v>
      </c>
      <c r="O203" s="227" t="e">
        <f t="shared" si="6"/>
        <v>#DIV/0!</v>
      </c>
      <c r="P203" s="182"/>
      <c r="Q203" s="1"/>
      <c r="R203" s="1"/>
      <c r="S203" s="132" t="e">
        <f t="shared" si="7"/>
        <v>#DIV/0!</v>
      </c>
      <c r="T203" s="143" t="e">
        <f t="shared" si="0"/>
        <v>#DIV/0!</v>
      </c>
      <c r="U203" s="143" t="e">
        <f t="shared" si="8"/>
        <v>#DIV/0!</v>
      </c>
      <c r="V203" s="1"/>
      <c r="W203" s="1"/>
      <c r="X203" s="1"/>
      <c r="Y203" s="1"/>
      <c r="Z203" s="1"/>
      <c r="AA203" s="1"/>
      <c r="AB203" s="1"/>
      <c r="AC203" s="1"/>
      <c r="AD203" s="1"/>
      <c r="AE203" s="1"/>
      <c r="AF203" s="1"/>
      <c r="AG203" s="1"/>
      <c r="AH203" s="1"/>
      <c r="AI203" s="1"/>
      <c r="AJ203" s="1"/>
      <c r="AK203" s="1"/>
      <c r="AL203" s="1"/>
      <c r="AM203" s="1"/>
      <c r="AN203" s="1"/>
      <c r="AO203" s="1"/>
    </row>
    <row r="204" spans="1:41" ht="14.25" customHeight="1">
      <c r="A204" s="1"/>
      <c r="B204" s="1"/>
      <c r="C204" s="115">
        <v>50161</v>
      </c>
      <c r="D204" s="125">
        <v>178</v>
      </c>
      <c r="E204" s="146"/>
      <c r="F204" s="227" t="e">
        <f t="shared" si="3"/>
        <v>#DIV/0!</v>
      </c>
      <c r="G204" s="182"/>
      <c r="H204" s="227" t="e">
        <f t="shared" si="4"/>
        <v>#DIV/0!</v>
      </c>
      <c r="I204" s="182"/>
      <c r="J204" s="225" t="e">
        <f t="shared" si="5"/>
        <v>#DIV/0!</v>
      </c>
      <c r="K204" s="182"/>
      <c r="L204" s="225">
        <f>'F5 - Operación '!Q176</f>
        <v>0</v>
      </c>
      <c r="M204" s="182"/>
      <c r="N204" s="145">
        <f t="shared" si="9"/>
        <v>0</v>
      </c>
      <c r="O204" s="227" t="e">
        <f t="shared" si="6"/>
        <v>#DIV/0!</v>
      </c>
      <c r="P204" s="182"/>
      <c r="Q204" s="1"/>
      <c r="R204" s="1"/>
      <c r="S204" s="132" t="e">
        <f t="shared" si="7"/>
        <v>#DIV/0!</v>
      </c>
      <c r="T204" s="143" t="e">
        <f t="shared" si="0"/>
        <v>#DIV/0!</v>
      </c>
      <c r="U204" s="143" t="e">
        <f t="shared" si="8"/>
        <v>#DIV/0!</v>
      </c>
      <c r="V204" s="1"/>
      <c r="W204" s="1"/>
      <c r="X204" s="1"/>
      <c r="Y204" s="1"/>
      <c r="Z204" s="1"/>
      <c r="AA204" s="1"/>
      <c r="AB204" s="1"/>
      <c r="AC204" s="1"/>
      <c r="AD204" s="1"/>
      <c r="AE204" s="1"/>
      <c r="AF204" s="1"/>
      <c r="AG204" s="1"/>
      <c r="AH204" s="1"/>
      <c r="AI204" s="1"/>
      <c r="AJ204" s="1"/>
      <c r="AK204" s="1"/>
      <c r="AL204" s="1"/>
      <c r="AM204" s="1"/>
      <c r="AN204" s="1"/>
      <c r="AO204" s="1"/>
    </row>
    <row r="205" spans="1:41" ht="14.25" customHeight="1">
      <c r="A205" s="1"/>
      <c r="B205" s="1"/>
      <c r="C205" s="115">
        <v>50192</v>
      </c>
      <c r="D205" s="125">
        <v>179</v>
      </c>
      <c r="E205" s="146"/>
      <c r="F205" s="227" t="e">
        <f t="shared" si="3"/>
        <v>#DIV/0!</v>
      </c>
      <c r="G205" s="182"/>
      <c r="H205" s="227" t="e">
        <f t="shared" si="4"/>
        <v>#DIV/0!</v>
      </c>
      <c r="I205" s="182"/>
      <c r="J205" s="225" t="e">
        <f t="shared" si="5"/>
        <v>#DIV/0!</v>
      </c>
      <c r="K205" s="182"/>
      <c r="L205" s="225">
        <f>'F5 - Operación '!Q177</f>
        <v>0</v>
      </c>
      <c r="M205" s="182"/>
      <c r="N205" s="145">
        <f t="shared" si="9"/>
        <v>0</v>
      </c>
      <c r="O205" s="227" t="e">
        <f t="shared" si="6"/>
        <v>#DIV/0!</v>
      </c>
      <c r="P205" s="182"/>
      <c r="Q205" s="1"/>
      <c r="R205" s="1"/>
      <c r="S205" s="132" t="e">
        <f t="shared" si="7"/>
        <v>#DIV/0!</v>
      </c>
      <c r="T205" s="143" t="e">
        <f t="shared" si="0"/>
        <v>#DIV/0!</v>
      </c>
      <c r="U205" s="143" t="e">
        <f t="shared" si="8"/>
        <v>#DIV/0!</v>
      </c>
      <c r="V205" s="1"/>
      <c r="W205" s="1"/>
      <c r="X205" s="1"/>
      <c r="Y205" s="1"/>
      <c r="Z205" s="1"/>
      <c r="AA205" s="1"/>
      <c r="AB205" s="1"/>
      <c r="AC205" s="1"/>
      <c r="AD205" s="1"/>
      <c r="AE205" s="1"/>
      <c r="AF205" s="1"/>
      <c r="AG205" s="1"/>
      <c r="AH205" s="1"/>
      <c r="AI205" s="1"/>
      <c r="AJ205" s="1"/>
      <c r="AK205" s="1"/>
      <c r="AL205" s="1"/>
      <c r="AM205" s="1"/>
      <c r="AN205" s="1"/>
      <c r="AO205" s="1"/>
    </row>
    <row r="206" spans="1:41" ht="14.25" customHeight="1">
      <c r="A206" s="1"/>
      <c r="B206" s="1"/>
      <c r="C206" s="115">
        <v>50222</v>
      </c>
      <c r="D206" s="125">
        <v>180</v>
      </c>
      <c r="E206" s="146"/>
      <c r="F206" s="227" t="e">
        <f t="shared" si="3"/>
        <v>#DIV/0!</v>
      </c>
      <c r="G206" s="182"/>
      <c r="H206" s="227" t="e">
        <f t="shared" si="4"/>
        <v>#DIV/0!</v>
      </c>
      <c r="I206" s="182"/>
      <c r="J206" s="225" t="e">
        <f t="shared" si="5"/>
        <v>#DIV/0!</v>
      </c>
      <c r="K206" s="182"/>
      <c r="L206" s="225">
        <f>'F5 - Operación '!Q178</f>
        <v>0</v>
      </c>
      <c r="M206" s="182"/>
      <c r="N206" s="145">
        <f t="shared" si="9"/>
        <v>0</v>
      </c>
      <c r="O206" s="227" t="e">
        <f t="shared" si="6"/>
        <v>#DIV/0!</v>
      </c>
      <c r="P206" s="182"/>
      <c r="Q206" s="1"/>
      <c r="R206" s="1"/>
      <c r="S206" s="132" t="e">
        <f t="shared" si="7"/>
        <v>#DIV/0!</v>
      </c>
      <c r="T206" s="143" t="e">
        <f t="shared" si="0"/>
        <v>#DIV/0!</v>
      </c>
      <c r="U206" s="143" t="e">
        <f t="shared" si="8"/>
        <v>#DIV/0!</v>
      </c>
      <c r="V206" s="1"/>
      <c r="W206" s="1"/>
      <c r="X206" s="1"/>
      <c r="Y206" s="1"/>
      <c r="Z206" s="1"/>
      <c r="AA206" s="1"/>
      <c r="AB206" s="1"/>
      <c r="AC206" s="1"/>
      <c r="AD206" s="1"/>
      <c r="AE206" s="1"/>
      <c r="AF206" s="1"/>
      <c r="AG206" s="1"/>
      <c r="AH206" s="1"/>
      <c r="AI206" s="1"/>
      <c r="AJ206" s="1"/>
      <c r="AK206" s="1"/>
      <c r="AL206" s="1"/>
      <c r="AM206" s="1"/>
      <c r="AN206" s="1"/>
      <c r="AO206" s="1"/>
    </row>
    <row r="207" spans="1:41" ht="14.25" customHeight="1">
      <c r="A207" s="1"/>
      <c r="B207" s="1"/>
      <c r="C207" s="115">
        <v>50253</v>
      </c>
      <c r="D207" s="125">
        <v>181</v>
      </c>
      <c r="E207" s="146"/>
      <c r="F207" s="227" t="e">
        <f t="shared" si="3"/>
        <v>#DIV/0!</v>
      </c>
      <c r="G207" s="182"/>
      <c r="H207" s="227" t="e">
        <f t="shared" si="4"/>
        <v>#DIV/0!</v>
      </c>
      <c r="I207" s="182"/>
      <c r="J207" s="225" t="e">
        <f t="shared" si="5"/>
        <v>#DIV/0!</v>
      </c>
      <c r="K207" s="182"/>
      <c r="L207" s="225">
        <f>'F5 - Operación '!Q179</f>
        <v>0</v>
      </c>
      <c r="M207" s="182"/>
      <c r="N207" s="145">
        <f t="shared" si="9"/>
        <v>0</v>
      </c>
      <c r="O207" s="227" t="e">
        <f t="shared" si="6"/>
        <v>#DIV/0!</v>
      </c>
      <c r="P207" s="182"/>
      <c r="Q207" s="1"/>
      <c r="R207" s="1"/>
      <c r="S207" s="132" t="e">
        <f t="shared" si="7"/>
        <v>#DIV/0!</v>
      </c>
      <c r="T207" s="143" t="e">
        <f t="shared" si="0"/>
        <v>#DIV/0!</v>
      </c>
      <c r="U207" s="143" t="e">
        <f t="shared" si="8"/>
        <v>#DIV/0!</v>
      </c>
      <c r="V207" s="1"/>
      <c r="W207" s="1"/>
      <c r="X207" s="1"/>
      <c r="Y207" s="1"/>
      <c r="Z207" s="1"/>
      <c r="AA207" s="1"/>
      <c r="AB207" s="1"/>
      <c r="AC207" s="1"/>
      <c r="AD207" s="1"/>
      <c r="AE207" s="1"/>
      <c r="AF207" s="1"/>
      <c r="AG207" s="1"/>
      <c r="AH207" s="1"/>
      <c r="AI207" s="1"/>
      <c r="AJ207" s="1"/>
      <c r="AK207" s="1"/>
      <c r="AL207" s="1"/>
      <c r="AM207" s="1"/>
      <c r="AN207" s="1"/>
      <c r="AO207" s="1"/>
    </row>
    <row r="208" spans="1:41" ht="14.25" customHeight="1">
      <c r="A208" s="1"/>
      <c r="B208" s="1"/>
      <c r="C208" s="115">
        <v>50284</v>
      </c>
      <c r="D208" s="125">
        <v>182</v>
      </c>
      <c r="E208" s="146"/>
      <c r="F208" s="227" t="e">
        <f t="shared" si="3"/>
        <v>#DIV/0!</v>
      </c>
      <c r="G208" s="182"/>
      <c r="H208" s="227" t="e">
        <f t="shared" si="4"/>
        <v>#DIV/0!</v>
      </c>
      <c r="I208" s="182"/>
      <c r="J208" s="225" t="e">
        <f t="shared" si="5"/>
        <v>#DIV/0!</v>
      </c>
      <c r="K208" s="182"/>
      <c r="L208" s="225">
        <f>'F5 - Operación '!Q180</f>
        <v>0</v>
      </c>
      <c r="M208" s="182"/>
      <c r="N208" s="145">
        <f t="shared" si="9"/>
        <v>0</v>
      </c>
      <c r="O208" s="227" t="e">
        <f t="shared" si="6"/>
        <v>#DIV/0!</v>
      </c>
      <c r="P208" s="182"/>
      <c r="Q208" s="1"/>
      <c r="R208" s="1"/>
      <c r="S208" s="132" t="e">
        <f t="shared" si="7"/>
        <v>#DIV/0!</v>
      </c>
      <c r="T208" s="143" t="e">
        <f t="shared" si="0"/>
        <v>#DIV/0!</v>
      </c>
      <c r="U208" s="143" t="e">
        <f t="shared" si="8"/>
        <v>#DIV/0!</v>
      </c>
      <c r="V208" s="1"/>
      <c r="W208" s="1"/>
      <c r="X208" s="1"/>
      <c r="Y208" s="1"/>
      <c r="Z208" s="1"/>
      <c r="AA208" s="1"/>
      <c r="AB208" s="1"/>
      <c r="AC208" s="1"/>
      <c r="AD208" s="1"/>
      <c r="AE208" s="1"/>
      <c r="AF208" s="1"/>
      <c r="AG208" s="1"/>
      <c r="AH208" s="1"/>
      <c r="AI208" s="1"/>
      <c r="AJ208" s="1"/>
      <c r="AK208" s="1"/>
      <c r="AL208" s="1"/>
      <c r="AM208" s="1"/>
      <c r="AN208" s="1"/>
      <c r="AO208" s="1"/>
    </row>
    <row r="209" spans="1:41" ht="14.25" customHeight="1">
      <c r="A209" s="1"/>
      <c r="B209" s="1"/>
      <c r="C209" s="115">
        <v>50314</v>
      </c>
      <c r="D209" s="125">
        <v>183</v>
      </c>
      <c r="E209" s="146"/>
      <c r="F209" s="227" t="e">
        <f t="shared" si="3"/>
        <v>#DIV/0!</v>
      </c>
      <c r="G209" s="182"/>
      <c r="H209" s="227" t="e">
        <f t="shared" si="4"/>
        <v>#DIV/0!</v>
      </c>
      <c r="I209" s="182"/>
      <c r="J209" s="225" t="e">
        <f t="shared" si="5"/>
        <v>#DIV/0!</v>
      </c>
      <c r="K209" s="182"/>
      <c r="L209" s="225">
        <f>'F5 - Operación '!Q181</f>
        <v>0</v>
      </c>
      <c r="M209" s="182"/>
      <c r="N209" s="145">
        <f t="shared" si="9"/>
        <v>0</v>
      </c>
      <c r="O209" s="227" t="e">
        <f t="shared" si="6"/>
        <v>#DIV/0!</v>
      </c>
      <c r="P209" s="182"/>
      <c r="Q209" s="1"/>
      <c r="R209" s="1"/>
      <c r="S209" s="132" t="e">
        <f t="shared" si="7"/>
        <v>#DIV/0!</v>
      </c>
      <c r="T209" s="143" t="e">
        <f t="shared" si="0"/>
        <v>#DIV/0!</v>
      </c>
      <c r="U209" s="143" t="e">
        <f t="shared" si="8"/>
        <v>#DIV/0!</v>
      </c>
      <c r="V209" s="1"/>
      <c r="W209" s="1"/>
      <c r="X209" s="1"/>
      <c r="Y209" s="1"/>
      <c r="Z209" s="1"/>
      <c r="AA209" s="1"/>
      <c r="AB209" s="1"/>
      <c r="AC209" s="1"/>
      <c r="AD209" s="1"/>
      <c r="AE209" s="1"/>
      <c r="AF209" s="1"/>
      <c r="AG209" s="1"/>
      <c r="AH209" s="1"/>
      <c r="AI209" s="1"/>
      <c r="AJ209" s="1"/>
      <c r="AK209" s="1"/>
      <c r="AL209" s="1"/>
      <c r="AM209" s="1"/>
      <c r="AN209" s="1"/>
      <c r="AO209" s="1"/>
    </row>
    <row r="210" spans="1:41" ht="14.25" customHeight="1">
      <c r="A210" s="1"/>
      <c r="B210" s="1"/>
      <c r="C210" s="115">
        <v>50345</v>
      </c>
      <c r="D210" s="125">
        <v>184</v>
      </c>
      <c r="E210" s="146"/>
      <c r="F210" s="227" t="e">
        <f t="shared" si="3"/>
        <v>#DIV/0!</v>
      </c>
      <c r="G210" s="182"/>
      <c r="H210" s="227" t="e">
        <f t="shared" si="4"/>
        <v>#DIV/0!</v>
      </c>
      <c r="I210" s="182"/>
      <c r="J210" s="225" t="e">
        <f t="shared" si="5"/>
        <v>#DIV/0!</v>
      </c>
      <c r="K210" s="182"/>
      <c r="L210" s="225">
        <f>'F5 - Operación '!Q182</f>
        <v>0</v>
      </c>
      <c r="M210" s="182"/>
      <c r="N210" s="145">
        <f t="shared" si="9"/>
        <v>0</v>
      </c>
      <c r="O210" s="227" t="e">
        <f t="shared" si="6"/>
        <v>#DIV/0!</v>
      </c>
      <c r="P210" s="182"/>
      <c r="Q210" s="1"/>
      <c r="R210" s="1"/>
      <c r="S210" s="132" t="e">
        <f t="shared" si="7"/>
        <v>#DIV/0!</v>
      </c>
      <c r="T210" s="143" t="e">
        <f t="shared" si="0"/>
        <v>#DIV/0!</v>
      </c>
      <c r="U210" s="143" t="e">
        <f t="shared" si="8"/>
        <v>#DIV/0!</v>
      </c>
      <c r="V210" s="1"/>
      <c r="W210" s="1"/>
      <c r="X210" s="1"/>
      <c r="Y210" s="1"/>
      <c r="Z210" s="1"/>
      <c r="AA210" s="1"/>
      <c r="AB210" s="1"/>
      <c r="AC210" s="1"/>
      <c r="AD210" s="1"/>
      <c r="AE210" s="1"/>
      <c r="AF210" s="1"/>
      <c r="AG210" s="1"/>
      <c r="AH210" s="1"/>
      <c r="AI210" s="1"/>
      <c r="AJ210" s="1"/>
      <c r="AK210" s="1"/>
      <c r="AL210" s="1"/>
      <c r="AM210" s="1"/>
      <c r="AN210" s="1"/>
      <c r="AO210" s="1"/>
    </row>
    <row r="211" spans="1:41" ht="14.25" customHeight="1">
      <c r="A211" s="1"/>
      <c r="B211" s="1"/>
      <c r="C211" s="115">
        <v>50375</v>
      </c>
      <c r="D211" s="125">
        <v>185</v>
      </c>
      <c r="E211" s="146"/>
      <c r="F211" s="227" t="e">
        <f t="shared" si="3"/>
        <v>#DIV/0!</v>
      </c>
      <c r="G211" s="182"/>
      <c r="H211" s="227" t="e">
        <f t="shared" si="4"/>
        <v>#DIV/0!</v>
      </c>
      <c r="I211" s="182"/>
      <c r="J211" s="225" t="e">
        <f t="shared" si="5"/>
        <v>#DIV/0!</v>
      </c>
      <c r="K211" s="182"/>
      <c r="L211" s="225">
        <f>'F5 - Operación '!Q183</f>
        <v>0</v>
      </c>
      <c r="M211" s="182"/>
      <c r="N211" s="145">
        <f t="shared" si="9"/>
        <v>0</v>
      </c>
      <c r="O211" s="227" t="e">
        <f t="shared" si="6"/>
        <v>#DIV/0!</v>
      </c>
      <c r="P211" s="182"/>
      <c r="Q211" s="1"/>
      <c r="R211" s="1"/>
      <c r="S211" s="132" t="e">
        <f t="shared" si="7"/>
        <v>#DIV/0!</v>
      </c>
      <c r="T211" s="143" t="e">
        <f t="shared" si="0"/>
        <v>#DIV/0!</v>
      </c>
      <c r="U211" s="143" t="e">
        <f t="shared" si="8"/>
        <v>#DIV/0!</v>
      </c>
      <c r="V211" s="1"/>
      <c r="W211" s="1"/>
      <c r="X211" s="1"/>
      <c r="Y211" s="1"/>
      <c r="Z211" s="1"/>
      <c r="AA211" s="1"/>
      <c r="AB211" s="1"/>
      <c r="AC211" s="1"/>
      <c r="AD211" s="1"/>
      <c r="AE211" s="1"/>
      <c r="AF211" s="1"/>
      <c r="AG211" s="1"/>
      <c r="AH211" s="1"/>
      <c r="AI211" s="1"/>
      <c r="AJ211" s="1"/>
      <c r="AK211" s="1"/>
      <c r="AL211" s="1"/>
      <c r="AM211" s="1"/>
      <c r="AN211" s="1"/>
      <c r="AO211" s="1"/>
    </row>
    <row r="212" spans="1:41" ht="14.25" customHeight="1">
      <c r="A212" s="1"/>
      <c r="B212" s="1"/>
      <c r="C212" s="115">
        <v>50406</v>
      </c>
      <c r="D212" s="125">
        <v>186</v>
      </c>
      <c r="E212" s="146"/>
      <c r="F212" s="227" t="e">
        <f t="shared" si="3"/>
        <v>#DIV/0!</v>
      </c>
      <c r="G212" s="182"/>
      <c r="H212" s="227" t="e">
        <f t="shared" si="4"/>
        <v>#DIV/0!</v>
      </c>
      <c r="I212" s="182"/>
      <c r="J212" s="225" t="e">
        <f t="shared" si="5"/>
        <v>#DIV/0!</v>
      </c>
      <c r="K212" s="182"/>
      <c r="L212" s="225">
        <f>'F5 - Operación '!Q184</f>
        <v>0</v>
      </c>
      <c r="M212" s="182"/>
      <c r="N212" s="145">
        <f t="shared" si="9"/>
        <v>0</v>
      </c>
      <c r="O212" s="227" t="e">
        <f t="shared" si="6"/>
        <v>#DIV/0!</v>
      </c>
      <c r="P212" s="182"/>
      <c r="Q212" s="1"/>
      <c r="R212" s="1"/>
      <c r="S212" s="132" t="e">
        <f t="shared" si="7"/>
        <v>#DIV/0!</v>
      </c>
      <c r="T212" s="143" t="e">
        <f t="shared" si="0"/>
        <v>#DIV/0!</v>
      </c>
      <c r="U212" s="143" t="e">
        <f t="shared" si="8"/>
        <v>#DIV/0!</v>
      </c>
      <c r="V212" s="1"/>
      <c r="W212" s="1"/>
      <c r="X212" s="1"/>
      <c r="Y212" s="1"/>
      <c r="Z212" s="1"/>
      <c r="AA212" s="1"/>
      <c r="AB212" s="1"/>
      <c r="AC212" s="1"/>
      <c r="AD212" s="1"/>
      <c r="AE212" s="1"/>
      <c r="AF212" s="1"/>
      <c r="AG212" s="1"/>
      <c r="AH212" s="1"/>
      <c r="AI212" s="1"/>
      <c r="AJ212" s="1"/>
      <c r="AK212" s="1"/>
      <c r="AL212" s="1"/>
      <c r="AM212" s="1"/>
      <c r="AN212" s="1"/>
      <c r="AO212" s="1"/>
    </row>
    <row r="213" spans="1:41" ht="14.25" customHeight="1">
      <c r="A213" s="1"/>
      <c r="B213" s="1"/>
      <c r="C213" s="115">
        <v>50437</v>
      </c>
      <c r="D213" s="125">
        <v>187</v>
      </c>
      <c r="E213" s="146"/>
      <c r="F213" s="227" t="e">
        <f t="shared" si="3"/>
        <v>#DIV/0!</v>
      </c>
      <c r="G213" s="182"/>
      <c r="H213" s="227" t="e">
        <f t="shared" si="4"/>
        <v>#DIV/0!</v>
      </c>
      <c r="I213" s="182"/>
      <c r="J213" s="225" t="e">
        <f t="shared" si="5"/>
        <v>#DIV/0!</v>
      </c>
      <c r="K213" s="182"/>
      <c r="L213" s="225">
        <f>'F5 - Operación '!Q185</f>
        <v>0</v>
      </c>
      <c r="M213" s="182"/>
      <c r="N213" s="145">
        <f t="shared" si="9"/>
        <v>0</v>
      </c>
      <c r="O213" s="227" t="e">
        <f t="shared" si="6"/>
        <v>#DIV/0!</v>
      </c>
      <c r="P213" s="182"/>
      <c r="Q213" s="1"/>
      <c r="R213" s="1"/>
      <c r="S213" s="132" t="e">
        <f t="shared" si="7"/>
        <v>#DIV/0!</v>
      </c>
      <c r="T213" s="143" t="e">
        <f t="shared" si="0"/>
        <v>#DIV/0!</v>
      </c>
      <c r="U213" s="143" t="e">
        <f t="shared" si="8"/>
        <v>#DIV/0!</v>
      </c>
      <c r="V213" s="1"/>
      <c r="W213" s="1"/>
      <c r="X213" s="1"/>
      <c r="Y213" s="1"/>
      <c r="Z213" s="1"/>
      <c r="AA213" s="1"/>
      <c r="AB213" s="1"/>
      <c r="AC213" s="1"/>
      <c r="AD213" s="1"/>
      <c r="AE213" s="1"/>
      <c r="AF213" s="1"/>
      <c r="AG213" s="1"/>
      <c r="AH213" s="1"/>
      <c r="AI213" s="1"/>
      <c r="AJ213" s="1"/>
      <c r="AK213" s="1"/>
      <c r="AL213" s="1"/>
      <c r="AM213" s="1"/>
      <c r="AN213" s="1"/>
      <c r="AO213" s="1"/>
    </row>
    <row r="214" spans="1:41" ht="14.25" customHeight="1">
      <c r="A214" s="1"/>
      <c r="B214" s="1"/>
      <c r="C214" s="115">
        <v>50465</v>
      </c>
      <c r="D214" s="125">
        <v>188</v>
      </c>
      <c r="E214" s="146"/>
      <c r="F214" s="227" t="e">
        <f t="shared" si="3"/>
        <v>#DIV/0!</v>
      </c>
      <c r="G214" s="182"/>
      <c r="H214" s="227" t="e">
        <f t="shared" si="4"/>
        <v>#DIV/0!</v>
      </c>
      <c r="I214" s="182"/>
      <c r="J214" s="225" t="e">
        <f t="shared" si="5"/>
        <v>#DIV/0!</v>
      </c>
      <c r="K214" s="182"/>
      <c r="L214" s="225">
        <f>'F5 - Operación '!Q186</f>
        <v>0</v>
      </c>
      <c r="M214" s="182"/>
      <c r="N214" s="145">
        <f t="shared" si="9"/>
        <v>0</v>
      </c>
      <c r="O214" s="227" t="e">
        <f t="shared" si="6"/>
        <v>#DIV/0!</v>
      </c>
      <c r="P214" s="182"/>
      <c r="Q214" s="1"/>
      <c r="R214" s="1"/>
      <c r="S214" s="132" t="e">
        <f t="shared" si="7"/>
        <v>#DIV/0!</v>
      </c>
      <c r="T214" s="143" t="e">
        <f t="shared" si="0"/>
        <v>#DIV/0!</v>
      </c>
      <c r="U214" s="143" t="e">
        <f t="shared" si="8"/>
        <v>#DIV/0!</v>
      </c>
      <c r="V214" s="1"/>
      <c r="W214" s="1"/>
      <c r="X214" s="1"/>
      <c r="Y214" s="1"/>
      <c r="Z214" s="1"/>
      <c r="AA214" s="1"/>
      <c r="AB214" s="1"/>
      <c r="AC214" s="1"/>
      <c r="AD214" s="1"/>
      <c r="AE214" s="1"/>
      <c r="AF214" s="1"/>
      <c r="AG214" s="1"/>
      <c r="AH214" s="1"/>
      <c r="AI214" s="1"/>
      <c r="AJ214" s="1"/>
      <c r="AK214" s="1"/>
      <c r="AL214" s="1"/>
      <c r="AM214" s="1"/>
      <c r="AN214" s="1"/>
      <c r="AO214" s="1"/>
    </row>
    <row r="215" spans="1:41" ht="14.25" customHeight="1">
      <c r="A215" s="1"/>
      <c r="B215" s="1"/>
      <c r="C215" s="115">
        <v>50496</v>
      </c>
      <c r="D215" s="125">
        <v>189</v>
      </c>
      <c r="E215" s="146"/>
      <c r="F215" s="227" t="e">
        <f t="shared" si="3"/>
        <v>#DIV/0!</v>
      </c>
      <c r="G215" s="182"/>
      <c r="H215" s="227" t="e">
        <f t="shared" si="4"/>
        <v>#DIV/0!</v>
      </c>
      <c r="I215" s="182"/>
      <c r="J215" s="225" t="e">
        <f t="shared" si="5"/>
        <v>#DIV/0!</v>
      </c>
      <c r="K215" s="182"/>
      <c r="L215" s="225">
        <f>'F5 - Operación '!Q187</f>
        <v>0</v>
      </c>
      <c r="M215" s="182"/>
      <c r="N215" s="145">
        <f t="shared" si="9"/>
        <v>0</v>
      </c>
      <c r="O215" s="227" t="e">
        <f t="shared" si="6"/>
        <v>#DIV/0!</v>
      </c>
      <c r="P215" s="182"/>
      <c r="Q215" s="1"/>
      <c r="R215" s="1"/>
      <c r="S215" s="132" t="e">
        <f t="shared" si="7"/>
        <v>#DIV/0!</v>
      </c>
      <c r="T215" s="143" t="e">
        <f t="shared" si="0"/>
        <v>#DIV/0!</v>
      </c>
      <c r="U215" s="143" t="e">
        <f t="shared" si="8"/>
        <v>#DIV/0!</v>
      </c>
      <c r="V215" s="1"/>
      <c r="W215" s="1"/>
      <c r="X215" s="1"/>
      <c r="Y215" s="1"/>
      <c r="Z215" s="1"/>
      <c r="AA215" s="1"/>
      <c r="AB215" s="1"/>
      <c r="AC215" s="1"/>
      <c r="AD215" s="1"/>
      <c r="AE215" s="1"/>
      <c r="AF215" s="1"/>
      <c r="AG215" s="1"/>
      <c r="AH215" s="1"/>
      <c r="AI215" s="1"/>
      <c r="AJ215" s="1"/>
      <c r="AK215" s="1"/>
      <c r="AL215" s="1"/>
      <c r="AM215" s="1"/>
      <c r="AN215" s="1"/>
      <c r="AO215" s="1"/>
    </row>
    <row r="216" spans="1:41" ht="14.25" customHeight="1">
      <c r="A216" s="1"/>
      <c r="B216" s="1"/>
      <c r="C216" s="115">
        <v>50526</v>
      </c>
      <c r="D216" s="125">
        <v>190</v>
      </c>
      <c r="E216" s="146"/>
      <c r="F216" s="227" t="e">
        <f t="shared" si="3"/>
        <v>#DIV/0!</v>
      </c>
      <c r="G216" s="182"/>
      <c r="H216" s="227" t="e">
        <f t="shared" si="4"/>
        <v>#DIV/0!</v>
      </c>
      <c r="I216" s="182"/>
      <c r="J216" s="225" t="e">
        <f t="shared" si="5"/>
        <v>#DIV/0!</v>
      </c>
      <c r="K216" s="182"/>
      <c r="L216" s="225">
        <f>'F5 - Operación '!Q188</f>
        <v>0</v>
      </c>
      <c r="M216" s="182"/>
      <c r="N216" s="145">
        <f t="shared" si="9"/>
        <v>0</v>
      </c>
      <c r="O216" s="227" t="e">
        <f t="shared" si="6"/>
        <v>#DIV/0!</v>
      </c>
      <c r="P216" s="182"/>
      <c r="Q216" s="1"/>
      <c r="R216" s="1"/>
      <c r="S216" s="132" t="e">
        <f t="shared" si="7"/>
        <v>#DIV/0!</v>
      </c>
      <c r="T216" s="143" t="e">
        <f t="shared" si="0"/>
        <v>#DIV/0!</v>
      </c>
      <c r="U216" s="143" t="e">
        <f t="shared" si="8"/>
        <v>#DIV/0!</v>
      </c>
      <c r="V216" s="1"/>
      <c r="W216" s="1"/>
      <c r="X216" s="1"/>
      <c r="Y216" s="1"/>
      <c r="Z216" s="1"/>
      <c r="AA216" s="1"/>
      <c r="AB216" s="1"/>
      <c r="AC216" s="1"/>
      <c r="AD216" s="1"/>
      <c r="AE216" s="1"/>
      <c r="AF216" s="1"/>
      <c r="AG216" s="1"/>
      <c r="AH216" s="1"/>
      <c r="AI216" s="1"/>
      <c r="AJ216" s="1"/>
      <c r="AK216" s="1"/>
      <c r="AL216" s="1"/>
      <c r="AM216" s="1"/>
      <c r="AN216" s="1"/>
      <c r="AO216" s="1"/>
    </row>
    <row r="217" spans="1:41" ht="14.25" customHeight="1">
      <c r="A217" s="1"/>
      <c r="B217" s="1"/>
      <c r="C217" s="115">
        <v>50557</v>
      </c>
      <c r="D217" s="125">
        <v>191</v>
      </c>
      <c r="E217" s="146"/>
      <c r="F217" s="227" t="e">
        <f t="shared" si="3"/>
        <v>#DIV/0!</v>
      </c>
      <c r="G217" s="182"/>
      <c r="H217" s="227" t="e">
        <f t="shared" si="4"/>
        <v>#DIV/0!</v>
      </c>
      <c r="I217" s="182"/>
      <c r="J217" s="225" t="e">
        <f t="shared" si="5"/>
        <v>#DIV/0!</v>
      </c>
      <c r="K217" s="182"/>
      <c r="L217" s="225">
        <f>'F5 - Operación '!Q189</f>
        <v>0</v>
      </c>
      <c r="M217" s="182"/>
      <c r="N217" s="145">
        <f t="shared" si="9"/>
        <v>0</v>
      </c>
      <c r="O217" s="227" t="e">
        <f t="shared" si="6"/>
        <v>#DIV/0!</v>
      </c>
      <c r="P217" s="182"/>
      <c r="Q217" s="1"/>
      <c r="R217" s="1"/>
      <c r="S217" s="132" t="e">
        <f t="shared" si="7"/>
        <v>#DIV/0!</v>
      </c>
      <c r="T217" s="143" t="e">
        <f t="shared" si="0"/>
        <v>#DIV/0!</v>
      </c>
      <c r="U217" s="143" t="e">
        <f t="shared" si="8"/>
        <v>#DIV/0!</v>
      </c>
      <c r="V217" s="1"/>
      <c r="W217" s="1"/>
      <c r="X217" s="1"/>
      <c r="Y217" s="1"/>
      <c r="Z217" s="1"/>
      <c r="AA217" s="1"/>
      <c r="AB217" s="1"/>
      <c r="AC217" s="1"/>
      <c r="AD217" s="1"/>
      <c r="AE217" s="1"/>
      <c r="AF217" s="1"/>
      <c r="AG217" s="1"/>
      <c r="AH217" s="1"/>
      <c r="AI217" s="1"/>
      <c r="AJ217" s="1"/>
      <c r="AK217" s="1"/>
      <c r="AL217" s="1"/>
      <c r="AM217" s="1"/>
      <c r="AN217" s="1"/>
      <c r="AO217" s="1"/>
    </row>
    <row r="218" spans="1:41" ht="14.25" customHeight="1">
      <c r="A218" s="1"/>
      <c r="B218" s="1"/>
      <c r="C218" s="115">
        <v>50587</v>
      </c>
      <c r="D218" s="125">
        <v>192</v>
      </c>
      <c r="E218" s="146"/>
      <c r="F218" s="227" t="e">
        <f t="shared" si="3"/>
        <v>#DIV/0!</v>
      </c>
      <c r="G218" s="182"/>
      <c r="H218" s="227" t="e">
        <f t="shared" si="4"/>
        <v>#DIV/0!</v>
      </c>
      <c r="I218" s="182"/>
      <c r="J218" s="225" t="e">
        <f t="shared" si="5"/>
        <v>#DIV/0!</v>
      </c>
      <c r="K218" s="182"/>
      <c r="L218" s="225">
        <f>'F5 - Operación '!Q190</f>
        <v>0</v>
      </c>
      <c r="M218" s="182"/>
      <c r="N218" s="145">
        <f t="shared" si="9"/>
        <v>0</v>
      </c>
      <c r="O218" s="227" t="e">
        <f t="shared" si="6"/>
        <v>#DIV/0!</v>
      </c>
      <c r="P218" s="182"/>
      <c r="Q218" s="1"/>
      <c r="R218" s="1"/>
      <c r="S218" s="132" t="e">
        <f t="shared" si="7"/>
        <v>#DIV/0!</v>
      </c>
      <c r="T218" s="143" t="e">
        <f t="shared" si="0"/>
        <v>#DIV/0!</v>
      </c>
      <c r="U218" s="143" t="e">
        <f t="shared" si="8"/>
        <v>#DIV/0!</v>
      </c>
      <c r="V218" s="1"/>
      <c r="W218" s="1"/>
      <c r="X218" s="1"/>
      <c r="Y218" s="1"/>
      <c r="Z218" s="1"/>
      <c r="AA218" s="1"/>
      <c r="AB218" s="1"/>
      <c r="AC218" s="1"/>
      <c r="AD218" s="1"/>
      <c r="AE218" s="1"/>
      <c r="AF218" s="1"/>
      <c r="AG218" s="1"/>
      <c r="AH218" s="1"/>
      <c r="AI218" s="1"/>
      <c r="AJ218" s="1"/>
      <c r="AK218" s="1"/>
      <c r="AL218" s="1"/>
      <c r="AM218" s="1"/>
      <c r="AN218" s="1"/>
      <c r="AO218" s="1"/>
    </row>
    <row r="219" spans="1:41" ht="14.25" customHeight="1">
      <c r="A219" s="1"/>
      <c r="B219" s="1"/>
      <c r="C219" s="115">
        <v>50618</v>
      </c>
      <c r="D219" s="125">
        <v>193</v>
      </c>
      <c r="E219" s="146"/>
      <c r="F219" s="227" t="e">
        <f t="shared" si="3"/>
        <v>#DIV/0!</v>
      </c>
      <c r="G219" s="182"/>
      <c r="H219" s="227" t="e">
        <f t="shared" si="4"/>
        <v>#DIV/0!</v>
      </c>
      <c r="I219" s="182"/>
      <c r="J219" s="225" t="e">
        <f t="shared" si="5"/>
        <v>#DIV/0!</v>
      </c>
      <c r="K219" s="182"/>
      <c r="L219" s="225">
        <f>'F5 - Operación '!Q191</f>
        <v>0</v>
      </c>
      <c r="M219" s="182"/>
      <c r="N219" s="145">
        <f t="shared" si="9"/>
        <v>0</v>
      </c>
      <c r="O219" s="227" t="e">
        <f t="shared" si="6"/>
        <v>#DIV/0!</v>
      </c>
      <c r="P219" s="182"/>
      <c r="Q219" s="1"/>
      <c r="R219" s="1"/>
      <c r="S219" s="132" t="e">
        <f t="shared" si="7"/>
        <v>#DIV/0!</v>
      </c>
      <c r="T219" s="143" t="e">
        <f t="shared" si="0"/>
        <v>#DIV/0!</v>
      </c>
      <c r="U219" s="143" t="e">
        <f t="shared" si="8"/>
        <v>#DIV/0!</v>
      </c>
      <c r="V219" s="1"/>
      <c r="W219" s="1"/>
      <c r="X219" s="1"/>
      <c r="Y219" s="1"/>
      <c r="Z219" s="1"/>
      <c r="AA219" s="1"/>
      <c r="AB219" s="1"/>
      <c r="AC219" s="1"/>
      <c r="AD219" s="1"/>
      <c r="AE219" s="1"/>
      <c r="AF219" s="1"/>
      <c r="AG219" s="1"/>
      <c r="AH219" s="1"/>
      <c r="AI219" s="1"/>
      <c r="AJ219" s="1"/>
      <c r="AK219" s="1"/>
      <c r="AL219" s="1"/>
      <c r="AM219" s="1"/>
      <c r="AN219" s="1"/>
      <c r="AO219" s="1"/>
    </row>
    <row r="220" spans="1:41" ht="14.25" customHeight="1">
      <c r="A220" s="1"/>
      <c r="B220" s="1"/>
      <c r="C220" s="115">
        <v>50649</v>
      </c>
      <c r="D220" s="125">
        <v>194</v>
      </c>
      <c r="E220" s="146"/>
      <c r="F220" s="227" t="e">
        <f t="shared" si="3"/>
        <v>#DIV/0!</v>
      </c>
      <c r="G220" s="182"/>
      <c r="H220" s="227" t="e">
        <f t="shared" si="4"/>
        <v>#DIV/0!</v>
      </c>
      <c r="I220" s="182"/>
      <c r="J220" s="225" t="e">
        <f t="shared" si="5"/>
        <v>#DIV/0!</v>
      </c>
      <c r="K220" s="182"/>
      <c r="L220" s="225">
        <f>'F5 - Operación '!Q192</f>
        <v>0</v>
      </c>
      <c r="M220" s="182"/>
      <c r="N220" s="145">
        <f t="shared" si="9"/>
        <v>0</v>
      </c>
      <c r="O220" s="227" t="e">
        <f t="shared" si="6"/>
        <v>#DIV/0!</v>
      </c>
      <c r="P220" s="182"/>
      <c r="Q220" s="1"/>
      <c r="R220" s="1"/>
      <c r="S220" s="132" t="e">
        <f t="shared" si="7"/>
        <v>#DIV/0!</v>
      </c>
      <c r="T220" s="143" t="e">
        <f t="shared" si="0"/>
        <v>#DIV/0!</v>
      </c>
      <c r="U220" s="143" t="e">
        <f t="shared" si="8"/>
        <v>#DIV/0!</v>
      </c>
      <c r="V220" s="1"/>
      <c r="W220" s="1"/>
      <c r="X220" s="1"/>
      <c r="Y220" s="1"/>
      <c r="Z220" s="1"/>
      <c r="AA220" s="1"/>
      <c r="AB220" s="1"/>
      <c r="AC220" s="1"/>
      <c r="AD220" s="1"/>
      <c r="AE220" s="1"/>
      <c r="AF220" s="1"/>
      <c r="AG220" s="1"/>
      <c r="AH220" s="1"/>
      <c r="AI220" s="1"/>
      <c r="AJ220" s="1"/>
      <c r="AK220" s="1"/>
      <c r="AL220" s="1"/>
      <c r="AM220" s="1"/>
      <c r="AN220" s="1"/>
      <c r="AO220" s="1"/>
    </row>
    <row r="221" spans="1:41" ht="14.25" customHeight="1">
      <c r="A221" s="1"/>
      <c r="B221" s="1"/>
      <c r="C221" s="115">
        <v>50679</v>
      </c>
      <c r="D221" s="125">
        <v>195</v>
      </c>
      <c r="E221" s="146"/>
      <c r="F221" s="227" t="e">
        <f t="shared" si="3"/>
        <v>#DIV/0!</v>
      </c>
      <c r="G221" s="182"/>
      <c r="H221" s="227" t="e">
        <f t="shared" si="4"/>
        <v>#DIV/0!</v>
      </c>
      <c r="I221" s="182"/>
      <c r="J221" s="225" t="e">
        <f t="shared" si="5"/>
        <v>#DIV/0!</v>
      </c>
      <c r="K221" s="182"/>
      <c r="L221" s="225">
        <f>'F5 - Operación '!Q193</f>
        <v>0</v>
      </c>
      <c r="M221" s="182"/>
      <c r="N221" s="145">
        <f t="shared" si="9"/>
        <v>0</v>
      </c>
      <c r="O221" s="227" t="e">
        <f t="shared" si="6"/>
        <v>#DIV/0!</v>
      </c>
      <c r="P221" s="182"/>
      <c r="Q221" s="1"/>
      <c r="R221" s="1"/>
      <c r="S221" s="132" t="e">
        <f t="shared" si="7"/>
        <v>#DIV/0!</v>
      </c>
      <c r="T221" s="143" t="e">
        <f t="shared" si="0"/>
        <v>#DIV/0!</v>
      </c>
      <c r="U221" s="143" t="e">
        <f t="shared" si="8"/>
        <v>#DIV/0!</v>
      </c>
      <c r="V221" s="1"/>
      <c r="W221" s="1"/>
      <c r="X221" s="1"/>
      <c r="Y221" s="1"/>
      <c r="Z221" s="1"/>
      <c r="AA221" s="1"/>
      <c r="AB221" s="1"/>
      <c r="AC221" s="1"/>
      <c r="AD221" s="1"/>
      <c r="AE221" s="1"/>
      <c r="AF221" s="1"/>
      <c r="AG221" s="1"/>
      <c r="AH221" s="1"/>
      <c r="AI221" s="1"/>
      <c r="AJ221" s="1"/>
      <c r="AK221" s="1"/>
      <c r="AL221" s="1"/>
      <c r="AM221" s="1"/>
      <c r="AN221" s="1"/>
      <c r="AO221" s="1"/>
    </row>
    <row r="222" spans="1:41" ht="14.25" customHeight="1">
      <c r="A222" s="1"/>
      <c r="B222" s="1"/>
      <c r="C222" s="115">
        <v>50710</v>
      </c>
      <c r="D222" s="125">
        <v>196</v>
      </c>
      <c r="E222" s="146"/>
      <c r="F222" s="227" t="e">
        <f t="shared" si="3"/>
        <v>#DIV/0!</v>
      </c>
      <c r="G222" s="182"/>
      <c r="H222" s="227" t="e">
        <f t="shared" si="4"/>
        <v>#DIV/0!</v>
      </c>
      <c r="I222" s="182"/>
      <c r="J222" s="225" t="e">
        <f t="shared" si="5"/>
        <v>#DIV/0!</v>
      </c>
      <c r="K222" s="182"/>
      <c r="L222" s="225">
        <f>'F5 - Operación '!Q194</f>
        <v>0</v>
      </c>
      <c r="M222" s="182"/>
      <c r="N222" s="145">
        <f t="shared" si="9"/>
        <v>0</v>
      </c>
      <c r="O222" s="227" t="e">
        <f t="shared" si="6"/>
        <v>#DIV/0!</v>
      </c>
      <c r="P222" s="182"/>
      <c r="Q222" s="1"/>
      <c r="R222" s="1"/>
      <c r="S222" s="132" t="e">
        <f t="shared" si="7"/>
        <v>#DIV/0!</v>
      </c>
      <c r="T222" s="143" t="e">
        <f t="shared" si="0"/>
        <v>#DIV/0!</v>
      </c>
      <c r="U222" s="143" t="e">
        <f t="shared" si="8"/>
        <v>#DIV/0!</v>
      </c>
      <c r="V222" s="1"/>
      <c r="W222" s="1"/>
      <c r="X222" s="1"/>
      <c r="Y222" s="1"/>
      <c r="Z222" s="1"/>
      <c r="AA222" s="1"/>
      <c r="AB222" s="1"/>
      <c r="AC222" s="1"/>
      <c r="AD222" s="1"/>
      <c r="AE222" s="1"/>
      <c r="AF222" s="1"/>
      <c r="AG222" s="1"/>
      <c r="AH222" s="1"/>
      <c r="AI222" s="1"/>
      <c r="AJ222" s="1"/>
      <c r="AK222" s="1"/>
      <c r="AL222" s="1"/>
      <c r="AM222" s="1"/>
      <c r="AN222" s="1"/>
      <c r="AO222" s="1"/>
    </row>
    <row r="223" spans="1:41" ht="14.25" customHeight="1">
      <c r="A223" s="1"/>
      <c r="B223" s="1"/>
      <c r="C223" s="115">
        <v>50740</v>
      </c>
      <c r="D223" s="125">
        <v>197</v>
      </c>
      <c r="E223" s="146"/>
      <c r="F223" s="227" t="e">
        <f t="shared" si="3"/>
        <v>#DIV/0!</v>
      </c>
      <c r="G223" s="182"/>
      <c r="H223" s="227" t="e">
        <f t="shared" si="4"/>
        <v>#DIV/0!</v>
      </c>
      <c r="I223" s="182"/>
      <c r="J223" s="225" t="e">
        <f t="shared" si="5"/>
        <v>#DIV/0!</v>
      </c>
      <c r="K223" s="182"/>
      <c r="L223" s="225">
        <f>'F5 - Operación '!Q195</f>
        <v>0</v>
      </c>
      <c r="M223" s="182"/>
      <c r="N223" s="145">
        <f t="shared" si="9"/>
        <v>0</v>
      </c>
      <c r="O223" s="227" t="e">
        <f t="shared" si="6"/>
        <v>#DIV/0!</v>
      </c>
      <c r="P223" s="182"/>
      <c r="Q223" s="1"/>
      <c r="R223" s="1"/>
      <c r="S223" s="132" t="e">
        <f t="shared" si="7"/>
        <v>#DIV/0!</v>
      </c>
      <c r="T223" s="143" t="e">
        <f t="shared" si="0"/>
        <v>#DIV/0!</v>
      </c>
      <c r="U223" s="143" t="e">
        <f t="shared" si="8"/>
        <v>#DIV/0!</v>
      </c>
      <c r="V223" s="1"/>
      <c r="W223" s="1"/>
      <c r="X223" s="1"/>
      <c r="Y223" s="1"/>
      <c r="Z223" s="1"/>
      <c r="AA223" s="1"/>
      <c r="AB223" s="1"/>
      <c r="AC223" s="1"/>
      <c r="AD223" s="1"/>
      <c r="AE223" s="1"/>
      <c r="AF223" s="1"/>
      <c r="AG223" s="1"/>
      <c r="AH223" s="1"/>
      <c r="AI223" s="1"/>
      <c r="AJ223" s="1"/>
      <c r="AK223" s="1"/>
      <c r="AL223" s="1"/>
      <c r="AM223" s="1"/>
      <c r="AN223" s="1"/>
      <c r="AO223" s="1"/>
    </row>
    <row r="224" spans="1:41" ht="14.25" customHeight="1">
      <c r="A224" s="1"/>
      <c r="B224" s="1"/>
      <c r="C224" s="115">
        <v>50771</v>
      </c>
      <c r="D224" s="125">
        <v>198</v>
      </c>
      <c r="E224" s="146"/>
      <c r="F224" s="227" t="e">
        <f t="shared" si="3"/>
        <v>#DIV/0!</v>
      </c>
      <c r="G224" s="182"/>
      <c r="H224" s="227" t="e">
        <f t="shared" si="4"/>
        <v>#DIV/0!</v>
      </c>
      <c r="I224" s="182"/>
      <c r="J224" s="225" t="e">
        <f t="shared" si="5"/>
        <v>#DIV/0!</v>
      </c>
      <c r="K224" s="182"/>
      <c r="L224" s="225">
        <f>'F5 - Operación '!Q196</f>
        <v>0</v>
      </c>
      <c r="M224" s="182"/>
      <c r="N224" s="145">
        <f t="shared" si="9"/>
        <v>0</v>
      </c>
      <c r="O224" s="227" t="e">
        <f t="shared" si="6"/>
        <v>#DIV/0!</v>
      </c>
      <c r="P224" s="182"/>
      <c r="Q224" s="1"/>
      <c r="R224" s="1"/>
      <c r="S224" s="132" t="e">
        <f t="shared" si="7"/>
        <v>#DIV/0!</v>
      </c>
      <c r="T224" s="143" t="e">
        <f t="shared" si="0"/>
        <v>#DIV/0!</v>
      </c>
      <c r="U224" s="143" t="e">
        <f t="shared" si="8"/>
        <v>#DIV/0!</v>
      </c>
      <c r="V224" s="1"/>
      <c r="W224" s="1"/>
      <c r="X224" s="1"/>
      <c r="Y224" s="1"/>
      <c r="Z224" s="1"/>
      <c r="AA224" s="1"/>
      <c r="AB224" s="1"/>
      <c r="AC224" s="1"/>
      <c r="AD224" s="1"/>
      <c r="AE224" s="1"/>
      <c r="AF224" s="1"/>
      <c r="AG224" s="1"/>
      <c r="AH224" s="1"/>
      <c r="AI224" s="1"/>
      <c r="AJ224" s="1"/>
      <c r="AK224" s="1"/>
      <c r="AL224" s="1"/>
      <c r="AM224" s="1"/>
      <c r="AN224" s="1"/>
      <c r="AO224" s="1"/>
    </row>
    <row r="225" spans="1:41" ht="14.25" customHeight="1">
      <c r="A225" s="1"/>
      <c r="B225" s="1"/>
      <c r="C225" s="115">
        <v>50802</v>
      </c>
      <c r="D225" s="125">
        <v>199</v>
      </c>
      <c r="E225" s="146"/>
      <c r="F225" s="227" t="e">
        <f t="shared" si="3"/>
        <v>#DIV/0!</v>
      </c>
      <c r="G225" s="182"/>
      <c r="H225" s="227" t="e">
        <f t="shared" si="4"/>
        <v>#DIV/0!</v>
      </c>
      <c r="I225" s="182"/>
      <c r="J225" s="225" t="e">
        <f t="shared" si="5"/>
        <v>#DIV/0!</v>
      </c>
      <c r="K225" s="182"/>
      <c r="L225" s="225">
        <f>'F5 - Operación '!Q197</f>
        <v>0</v>
      </c>
      <c r="M225" s="182"/>
      <c r="N225" s="145">
        <f t="shared" si="9"/>
        <v>0</v>
      </c>
      <c r="O225" s="227" t="e">
        <f t="shared" si="6"/>
        <v>#DIV/0!</v>
      </c>
      <c r="P225" s="182"/>
      <c r="Q225" s="1"/>
      <c r="R225" s="1"/>
      <c r="S225" s="132" t="e">
        <f t="shared" si="7"/>
        <v>#DIV/0!</v>
      </c>
      <c r="T225" s="143" t="e">
        <f t="shared" si="0"/>
        <v>#DIV/0!</v>
      </c>
      <c r="U225" s="143" t="e">
        <f t="shared" si="8"/>
        <v>#DIV/0!</v>
      </c>
      <c r="V225" s="1"/>
      <c r="W225" s="1"/>
      <c r="X225" s="1"/>
      <c r="Y225" s="1"/>
      <c r="Z225" s="1"/>
      <c r="AA225" s="1"/>
      <c r="AB225" s="1"/>
      <c r="AC225" s="1"/>
      <c r="AD225" s="1"/>
      <c r="AE225" s="1"/>
      <c r="AF225" s="1"/>
      <c r="AG225" s="1"/>
      <c r="AH225" s="1"/>
      <c r="AI225" s="1"/>
      <c r="AJ225" s="1"/>
      <c r="AK225" s="1"/>
      <c r="AL225" s="1"/>
      <c r="AM225" s="1"/>
      <c r="AN225" s="1"/>
      <c r="AO225" s="1"/>
    </row>
    <row r="226" spans="1:41" ht="14.25" customHeight="1">
      <c r="A226" s="1"/>
      <c r="B226" s="1"/>
      <c r="C226" s="115">
        <v>50830</v>
      </c>
      <c r="D226" s="125">
        <v>200</v>
      </c>
      <c r="E226" s="146"/>
      <c r="F226" s="227" t="e">
        <f t="shared" si="3"/>
        <v>#DIV/0!</v>
      </c>
      <c r="G226" s="182"/>
      <c r="H226" s="227" t="e">
        <f t="shared" si="4"/>
        <v>#DIV/0!</v>
      </c>
      <c r="I226" s="182"/>
      <c r="J226" s="225" t="e">
        <f t="shared" si="5"/>
        <v>#DIV/0!</v>
      </c>
      <c r="K226" s="182"/>
      <c r="L226" s="225">
        <f>'F5 - Operación '!Q198</f>
        <v>0</v>
      </c>
      <c r="M226" s="182"/>
      <c r="N226" s="145">
        <f t="shared" si="9"/>
        <v>0</v>
      </c>
      <c r="O226" s="227" t="e">
        <f t="shared" si="6"/>
        <v>#DIV/0!</v>
      </c>
      <c r="P226" s="182"/>
      <c r="Q226" s="1"/>
      <c r="R226" s="1"/>
      <c r="S226" s="132" t="e">
        <f t="shared" si="7"/>
        <v>#DIV/0!</v>
      </c>
      <c r="T226" s="143" t="e">
        <f t="shared" si="0"/>
        <v>#DIV/0!</v>
      </c>
      <c r="U226" s="143" t="e">
        <f t="shared" si="8"/>
        <v>#DIV/0!</v>
      </c>
      <c r="V226" s="1"/>
      <c r="W226" s="1"/>
      <c r="X226" s="1"/>
      <c r="Y226" s="1"/>
      <c r="Z226" s="1"/>
      <c r="AA226" s="1"/>
      <c r="AB226" s="1"/>
      <c r="AC226" s="1"/>
      <c r="AD226" s="1"/>
      <c r="AE226" s="1"/>
      <c r="AF226" s="1"/>
      <c r="AG226" s="1"/>
      <c r="AH226" s="1"/>
      <c r="AI226" s="1"/>
      <c r="AJ226" s="1"/>
      <c r="AK226" s="1"/>
      <c r="AL226" s="1"/>
      <c r="AM226" s="1"/>
      <c r="AN226" s="1"/>
      <c r="AO226" s="1"/>
    </row>
    <row r="227" spans="1:41" ht="14.25" customHeight="1">
      <c r="A227" s="1"/>
      <c r="B227" s="1"/>
      <c r="C227" s="115">
        <v>50861</v>
      </c>
      <c r="D227" s="125">
        <v>201</v>
      </c>
      <c r="E227" s="146"/>
      <c r="F227" s="227" t="e">
        <f t="shared" si="3"/>
        <v>#DIV/0!</v>
      </c>
      <c r="G227" s="182"/>
      <c r="H227" s="227" t="e">
        <f t="shared" si="4"/>
        <v>#DIV/0!</v>
      </c>
      <c r="I227" s="182"/>
      <c r="J227" s="225" t="e">
        <f t="shared" si="5"/>
        <v>#DIV/0!</v>
      </c>
      <c r="K227" s="182"/>
      <c r="L227" s="225">
        <f>'F5 - Operación '!Q199</f>
        <v>0</v>
      </c>
      <c r="M227" s="182"/>
      <c r="N227" s="145">
        <f t="shared" si="9"/>
        <v>0</v>
      </c>
      <c r="O227" s="227" t="e">
        <f t="shared" si="6"/>
        <v>#DIV/0!</v>
      </c>
      <c r="P227" s="182"/>
      <c r="Q227" s="1"/>
      <c r="R227" s="1"/>
      <c r="S227" s="132" t="e">
        <f t="shared" si="7"/>
        <v>#DIV/0!</v>
      </c>
      <c r="T227" s="143" t="e">
        <f t="shared" si="0"/>
        <v>#DIV/0!</v>
      </c>
      <c r="U227" s="143" t="e">
        <f t="shared" si="8"/>
        <v>#DIV/0!</v>
      </c>
      <c r="V227" s="1"/>
      <c r="W227" s="1"/>
      <c r="X227" s="1"/>
      <c r="Y227" s="1"/>
      <c r="Z227" s="1"/>
      <c r="AA227" s="1"/>
      <c r="AB227" s="1"/>
      <c r="AC227" s="1"/>
      <c r="AD227" s="1"/>
      <c r="AE227" s="1"/>
      <c r="AF227" s="1"/>
      <c r="AG227" s="1"/>
      <c r="AH227" s="1"/>
      <c r="AI227" s="1"/>
      <c r="AJ227" s="1"/>
      <c r="AK227" s="1"/>
      <c r="AL227" s="1"/>
      <c r="AM227" s="1"/>
      <c r="AN227" s="1"/>
      <c r="AO227" s="1"/>
    </row>
    <row r="228" spans="1:41" ht="14.25" customHeight="1">
      <c r="A228" s="1"/>
      <c r="B228" s="1"/>
      <c r="C228" s="115">
        <v>50891</v>
      </c>
      <c r="D228" s="125">
        <v>202</v>
      </c>
      <c r="E228" s="146"/>
      <c r="F228" s="227" t="e">
        <f t="shared" si="3"/>
        <v>#DIV/0!</v>
      </c>
      <c r="G228" s="182"/>
      <c r="H228" s="227" t="e">
        <f t="shared" si="4"/>
        <v>#DIV/0!</v>
      </c>
      <c r="I228" s="182"/>
      <c r="J228" s="225" t="e">
        <f t="shared" si="5"/>
        <v>#DIV/0!</v>
      </c>
      <c r="K228" s="182"/>
      <c r="L228" s="225">
        <f>'F5 - Operación '!Q200</f>
        <v>0</v>
      </c>
      <c r="M228" s="182"/>
      <c r="N228" s="145">
        <f t="shared" si="9"/>
        <v>0</v>
      </c>
      <c r="O228" s="227" t="e">
        <f t="shared" si="6"/>
        <v>#DIV/0!</v>
      </c>
      <c r="P228" s="182"/>
      <c r="Q228" s="1"/>
      <c r="R228" s="1"/>
      <c r="S228" s="132" t="e">
        <f t="shared" si="7"/>
        <v>#DIV/0!</v>
      </c>
      <c r="T228" s="143" t="e">
        <f t="shared" si="0"/>
        <v>#DIV/0!</v>
      </c>
      <c r="U228" s="143" t="e">
        <f t="shared" si="8"/>
        <v>#DIV/0!</v>
      </c>
      <c r="V228" s="1"/>
      <c r="W228" s="1"/>
      <c r="X228" s="1"/>
      <c r="Y228" s="1"/>
      <c r="Z228" s="1"/>
      <c r="AA228" s="1"/>
      <c r="AB228" s="1"/>
      <c r="AC228" s="1"/>
      <c r="AD228" s="1"/>
      <c r="AE228" s="1"/>
      <c r="AF228" s="1"/>
      <c r="AG228" s="1"/>
      <c r="AH228" s="1"/>
      <c r="AI228" s="1"/>
      <c r="AJ228" s="1"/>
      <c r="AK228" s="1"/>
      <c r="AL228" s="1"/>
      <c r="AM228" s="1"/>
      <c r="AN228" s="1"/>
      <c r="AO228" s="1"/>
    </row>
    <row r="229" spans="1:41" ht="14.25" customHeight="1">
      <c r="A229" s="1"/>
      <c r="B229" s="1"/>
      <c r="C229" s="115">
        <v>50922</v>
      </c>
      <c r="D229" s="125">
        <v>203</v>
      </c>
      <c r="E229" s="146"/>
      <c r="F229" s="227" t="e">
        <f t="shared" si="3"/>
        <v>#DIV/0!</v>
      </c>
      <c r="G229" s="182"/>
      <c r="H229" s="227" t="e">
        <f t="shared" si="4"/>
        <v>#DIV/0!</v>
      </c>
      <c r="I229" s="182"/>
      <c r="J229" s="225" t="e">
        <f t="shared" si="5"/>
        <v>#DIV/0!</v>
      </c>
      <c r="K229" s="182"/>
      <c r="L229" s="225">
        <f>'F5 - Operación '!Q201</f>
        <v>0</v>
      </c>
      <c r="M229" s="182"/>
      <c r="N229" s="145">
        <f t="shared" si="9"/>
        <v>0</v>
      </c>
      <c r="O229" s="227" t="e">
        <f t="shared" si="6"/>
        <v>#DIV/0!</v>
      </c>
      <c r="P229" s="182"/>
      <c r="Q229" s="1"/>
      <c r="R229" s="1"/>
      <c r="S229" s="132" t="e">
        <f t="shared" si="7"/>
        <v>#DIV/0!</v>
      </c>
      <c r="T229" s="143" t="e">
        <f t="shared" si="0"/>
        <v>#DIV/0!</v>
      </c>
      <c r="U229" s="143" t="e">
        <f t="shared" si="8"/>
        <v>#DIV/0!</v>
      </c>
      <c r="V229" s="1"/>
      <c r="W229" s="1"/>
      <c r="X229" s="1"/>
      <c r="Y229" s="1"/>
      <c r="Z229" s="1"/>
      <c r="AA229" s="1"/>
      <c r="AB229" s="1"/>
      <c r="AC229" s="1"/>
      <c r="AD229" s="1"/>
      <c r="AE229" s="1"/>
      <c r="AF229" s="1"/>
      <c r="AG229" s="1"/>
      <c r="AH229" s="1"/>
      <c r="AI229" s="1"/>
      <c r="AJ229" s="1"/>
      <c r="AK229" s="1"/>
      <c r="AL229" s="1"/>
      <c r="AM229" s="1"/>
      <c r="AN229" s="1"/>
      <c r="AO229" s="1"/>
    </row>
    <row r="230" spans="1:41" ht="14.25" customHeight="1">
      <c r="A230" s="1"/>
      <c r="B230" s="1"/>
      <c r="C230" s="115">
        <v>50952</v>
      </c>
      <c r="D230" s="125">
        <v>204</v>
      </c>
      <c r="E230" s="146"/>
      <c r="F230" s="227" t="e">
        <f t="shared" si="3"/>
        <v>#DIV/0!</v>
      </c>
      <c r="G230" s="182"/>
      <c r="H230" s="227" t="e">
        <f t="shared" si="4"/>
        <v>#DIV/0!</v>
      </c>
      <c r="I230" s="182"/>
      <c r="J230" s="225" t="e">
        <f t="shared" si="5"/>
        <v>#DIV/0!</v>
      </c>
      <c r="K230" s="182"/>
      <c r="L230" s="225">
        <f>'F5 - Operación '!Q202</f>
        <v>0</v>
      </c>
      <c r="M230" s="182"/>
      <c r="N230" s="145">
        <f t="shared" si="9"/>
        <v>0</v>
      </c>
      <c r="O230" s="227" t="e">
        <f t="shared" si="6"/>
        <v>#DIV/0!</v>
      </c>
      <c r="P230" s="182"/>
      <c r="Q230" s="1"/>
      <c r="R230" s="1"/>
      <c r="S230" s="132" t="e">
        <f t="shared" si="7"/>
        <v>#DIV/0!</v>
      </c>
      <c r="T230" s="143" t="e">
        <f t="shared" si="0"/>
        <v>#DIV/0!</v>
      </c>
      <c r="U230" s="143" t="e">
        <f t="shared" si="8"/>
        <v>#DIV/0!</v>
      </c>
      <c r="V230" s="1"/>
      <c r="W230" s="1"/>
      <c r="X230" s="1"/>
      <c r="Y230" s="1"/>
      <c r="Z230" s="1"/>
      <c r="AA230" s="1"/>
      <c r="AB230" s="1"/>
      <c r="AC230" s="1"/>
      <c r="AD230" s="1"/>
      <c r="AE230" s="1"/>
      <c r="AF230" s="1"/>
      <c r="AG230" s="1"/>
      <c r="AH230" s="1"/>
      <c r="AI230" s="1"/>
      <c r="AJ230" s="1"/>
      <c r="AK230" s="1"/>
      <c r="AL230" s="1"/>
      <c r="AM230" s="1"/>
      <c r="AN230" s="1"/>
      <c r="AO230" s="1"/>
    </row>
    <row r="231" spans="1:41" ht="14.25" customHeight="1">
      <c r="A231" s="1"/>
      <c r="B231" s="1"/>
      <c r="C231" s="115">
        <v>50983</v>
      </c>
      <c r="D231" s="125">
        <v>205</v>
      </c>
      <c r="E231" s="146"/>
      <c r="F231" s="227" t="e">
        <f t="shared" si="3"/>
        <v>#DIV/0!</v>
      </c>
      <c r="G231" s="182"/>
      <c r="H231" s="227" t="e">
        <f t="shared" si="4"/>
        <v>#DIV/0!</v>
      </c>
      <c r="I231" s="182"/>
      <c r="J231" s="225" t="e">
        <f t="shared" si="5"/>
        <v>#DIV/0!</v>
      </c>
      <c r="K231" s="182"/>
      <c r="L231" s="225">
        <f>'F5 - Operación '!Q203</f>
        <v>0</v>
      </c>
      <c r="M231" s="182"/>
      <c r="N231" s="145">
        <f t="shared" si="9"/>
        <v>0</v>
      </c>
      <c r="O231" s="227" t="e">
        <f t="shared" si="6"/>
        <v>#DIV/0!</v>
      </c>
      <c r="P231" s="182"/>
      <c r="Q231" s="1"/>
      <c r="R231" s="1"/>
      <c r="S231" s="132" t="e">
        <f t="shared" si="7"/>
        <v>#DIV/0!</v>
      </c>
      <c r="T231" s="143" t="e">
        <f t="shared" si="0"/>
        <v>#DIV/0!</v>
      </c>
      <c r="U231" s="143" t="e">
        <f t="shared" si="8"/>
        <v>#DIV/0!</v>
      </c>
      <c r="V231" s="1"/>
      <c r="W231" s="1"/>
      <c r="X231" s="1"/>
      <c r="Y231" s="1"/>
      <c r="Z231" s="1"/>
      <c r="AA231" s="1"/>
      <c r="AB231" s="1"/>
      <c r="AC231" s="1"/>
      <c r="AD231" s="1"/>
      <c r="AE231" s="1"/>
      <c r="AF231" s="1"/>
      <c r="AG231" s="1"/>
      <c r="AH231" s="1"/>
      <c r="AI231" s="1"/>
      <c r="AJ231" s="1"/>
      <c r="AK231" s="1"/>
      <c r="AL231" s="1"/>
      <c r="AM231" s="1"/>
      <c r="AN231" s="1"/>
      <c r="AO231" s="1"/>
    </row>
    <row r="232" spans="1:41" ht="14.25" customHeight="1">
      <c r="A232" s="1"/>
      <c r="B232" s="1"/>
      <c r="C232" s="115">
        <v>51014</v>
      </c>
      <c r="D232" s="125">
        <v>206</v>
      </c>
      <c r="E232" s="146"/>
      <c r="F232" s="227" t="e">
        <f t="shared" si="3"/>
        <v>#DIV/0!</v>
      </c>
      <c r="G232" s="182"/>
      <c r="H232" s="227" t="e">
        <f t="shared" si="4"/>
        <v>#DIV/0!</v>
      </c>
      <c r="I232" s="182"/>
      <c r="J232" s="225" t="e">
        <f t="shared" si="5"/>
        <v>#DIV/0!</v>
      </c>
      <c r="K232" s="182"/>
      <c r="L232" s="225">
        <f>'F5 - Operación '!Q204</f>
        <v>0</v>
      </c>
      <c r="M232" s="182"/>
      <c r="N232" s="145">
        <f t="shared" si="9"/>
        <v>0</v>
      </c>
      <c r="O232" s="227" t="e">
        <f t="shared" si="6"/>
        <v>#DIV/0!</v>
      </c>
      <c r="P232" s="182"/>
      <c r="Q232" s="1"/>
      <c r="R232" s="1"/>
      <c r="S232" s="132" t="e">
        <f t="shared" si="7"/>
        <v>#DIV/0!</v>
      </c>
      <c r="T232" s="143" t="e">
        <f t="shared" si="0"/>
        <v>#DIV/0!</v>
      </c>
      <c r="U232" s="143" t="e">
        <f t="shared" si="8"/>
        <v>#DIV/0!</v>
      </c>
      <c r="V232" s="1"/>
      <c r="W232" s="1"/>
      <c r="X232" s="1"/>
      <c r="Y232" s="1"/>
      <c r="Z232" s="1"/>
      <c r="AA232" s="1"/>
      <c r="AB232" s="1"/>
      <c r="AC232" s="1"/>
      <c r="AD232" s="1"/>
      <c r="AE232" s="1"/>
      <c r="AF232" s="1"/>
      <c r="AG232" s="1"/>
      <c r="AH232" s="1"/>
      <c r="AI232" s="1"/>
      <c r="AJ232" s="1"/>
      <c r="AK232" s="1"/>
      <c r="AL232" s="1"/>
      <c r="AM232" s="1"/>
      <c r="AN232" s="1"/>
      <c r="AO232" s="1"/>
    </row>
    <row r="233" spans="1:41" ht="14.25" customHeight="1">
      <c r="A233" s="1"/>
      <c r="B233" s="1"/>
      <c r="C233" s="115">
        <v>51044</v>
      </c>
      <c r="D233" s="125">
        <v>207</v>
      </c>
      <c r="E233" s="146"/>
      <c r="F233" s="227" t="e">
        <f t="shared" si="3"/>
        <v>#DIV/0!</v>
      </c>
      <c r="G233" s="182"/>
      <c r="H233" s="227" t="e">
        <f t="shared" si="4"/>
        <v>#DIV/0!</v>
      </c>
      <c r="I233" s="182"/>
      <c r="J233" s="225" t="e">
        <f t="shared" si="5"/>
        <v>#DIV/0!</v>
      </c>
      <c r="K233" s="182"/>
      <c r="L233" s="225">
        <f>'F5 - Operación '!Q205</f>
        <v>0</v>
      </c>
      <c r="M233" s="182"/>
      <c r="N233" s="145">
        <f t="shared" si="9"/>
        <v>0</v>
      </c>
      <c r="O233" s="227" t="e">
        <f t="shared" si="6"/>
        <v>#DIV/0!</v>
      </c>
      <c r="P233" s="182"/>
      <c r="Q233" s="1"/>
      <c r="R233" s="1"/>
      <c r="S233" s="132" t="e">
        <f t="shared" si="7"/>
        <v>#DIV/0!</v>
      </c>
      <c r="T233" s="143" t="e">
        <f t="shared" si="0"/>
        <v>#DIV/0!</v>
      </c>
      <c r="U233" s="143" t="e">
        <f t="shared" si="8"/>
        <v>#DIV/0!</v>
      </c>
      <c r="V233" s="1"/>
      <c r="W233" s="1"/>
      <c r="X233" s="1"/>
      <c r="Y233" s="1"/>
      <c r="Z233" s="1"/>
      <c r="AA233" s="1"/>
      <c r="AB233" s="1"/>
      <c r="AC233" s="1"/>
      <c r="AD233" s="1"/>
      <c r="AE233" s="1"/>
      <c r="AF233" s="1"/>
      <c r="AG233" s="1"/>
      <c r="AH233" s="1"/>
      <c r="AI233" s="1"/>
      <c r="AJ233" s="1"/>
      <c r="AK233" s="1"/>
      <c r="AL233" s="1"/>
      <c r="AM233" s="1"/>
      <c r="AN233" s="1"/>
      <c r="AO233" s="1"/>
    </row>
    <row r="234" spans="1:41" ht="14.25" customHeight="1">
      <c r="A234" s="1"/>
      <c r="B234" s="1"/>
      <c r="C234" s="115">
        <v>51075</v>
      </c>
      <c r="D234" s="125">
        <v>208</v>
      </c>
      <c r="E234" s="146"/>
      <c r="F234" s="227" t="e">
        <f t="shared" si="3"/>
        <v>#DIV/0!</v>
      </c>
      <c r="G234" s="182"/>
      <c r="H234" s="227" t="e">
        <f t="shared" si="4"/>
        <v>#DIV/0!</v>
      </c>
      <c r="I234" s="182"/>
      <c r="J234" s="225" t="e">
        <f t="shared" si="5"/>
        <v>#DIV/0!</v>
      </c>
      <c r="K234" s="182"/>
      <c r="L234" s="225">
        <f>'F5 - Operación '!Q206</f>
        <v>0</v>
      </c>
      <c r="M234" s="182"/>
      <c r="N234" s="145">
        <f t="shared" si="9"/>
        <v>0</v>
      </c>
      <c r="O234" s="227" t="e">
        <f t="shared" si="6"/>
        <v>#DIV/0!</v>
      </c>
      <c r="P234" s="182"/>
      <c r="Q234" s="1"/>
      <c r="R234" s="1"/>
      <c r="S234" s="132" t="e">
        <f t="shared" si="7"/>
        <v>#DIV/0!</v>
      </c>
      <c r="T234" s="143" t="e">
        <f t="shared" si="0"/>
        <v>#DIV/0!</v>
      </c>
      <c r="U234" s="143" t="e">
        <f t="shared" si="8"/>
        <v>#DIV/0!</v>
      </c>
      <c r="V234" s="1"/>
      <c r="W234" s="1"/>
      <c r="X234" s="1"/>
      <c r="Y234" s="1"/>
      <c r="Z234" s="1"/>
      <c r="AA234" s="1"/>
      <c r="AB234" s="1"/>
      <c r="AC234" s="1"/>
      <c r="AD234" s="1"/>
      <c r="AE234" s="1"/>
      <c r="AF234" s="1"/>
      <c r="AG234" s="1"/>
      <c r="AH234" s="1"/>
      <c r="AI234" s="1"/>
      <c r="AJ234" s="1"/>
      <c r="AK234" s="1"/>
      <c r="AL234" s="1"/>
      <c r="AM234" s="1"/>
      <c r="AN234" s="1"/>
      <c r="AO234" s="1"/>
    </row>
    <row r="235" spans="1:41" ht="14.25" customHeight="1">
      <c r="A235" s="1"/>
      <c r="B235" s="1"/>
      <c r="C235" s="115">
        <v>51105</v>
      </c>
      <c r="D235" s="125">
        <v>209</v>
      </c>
      <c r="E235" s="146"/>
      <c r="F235" s="227" t="e">
        <f t="shared" si="3"/>
        <v>#DIV/0!</v>
      </c>
      <c r="G235" s="182"/>
      <c r="H235" s="227" t="e">
        <f t="shared" si="4"/>
        <v>#DIV/0!</v>
      </c>
      <c r="I235" s="182"/>
      <c r="J235" s="225" t="e">
        <f t="shared" si="5"/>
        <v>#DIV/0!</v>
      </c>
      <c r="K235" s="182"/>
      <c r="L235" s="225">
        <f>'F5 - Operación '!Q207</f>
        <v>0</v>
      </c>
      <c r="M235" s="182"/>
      <c r="N235" s="145">
        <f t="shared" si="9"/>
        <v>0</v>
      </c>
      <c r="O235" s="227" t="e">
        <f t="shared" si="6"/>
        <v>#DIV/0!</v>
      </c>
      <c r="P235" s="182"/>
      <c r="Q235" s="1"/>
      <c r="R235" s="1"/>
      <c r="S235" s="132" t="e">
        <f t="shared" si="7"/>
        <v>#DIV/0!</v>
      </c>
      <c r="T235" s="143" t="e">
        <f t="shared" si="0"/>
        <v>#DIV/0!</v>
      </c>
      <c r="U235" s="143" t="e">
        <f t="shared" si="8"/>
        <v>#DIV/0!</v>
      </c>
      <c r="V235" s="1"/>
      <c r="W235" s="1"/>
      <c r="X235" s="1"/>
      <c r="Y235" s="1"/>
      <c r="Z235" s="1"/>
      <c r="AA235" s="1"/>
      <c r="AB235" s="1"/>
      <c r="AC235" s="1"/>
      <c r="AD235" s="1"/>
      <c r="AE235" s="1"/>
      <c r="AF235" s="1"/>
      <c r="AG235" s="1"/>
      <c r="AH235" s="1"/>
      <c r="AI235" s="1"/>
      <c r="AJ235" s="1"/>
      <c r="AK235" s="1"/>
      <c r="AL235" s="1"/>
      <c r="AM235" s="1"/>
      <c r="AN235" s="1"/>
      <c r="AO235" s="1"/>
    </row>
    <row r="236" spans="1:41" ht="14.25" customHeight="1">
      <c r="A236" s="1"/>
      <c r="B236" s="1"/>
      <c r="C236" s="115">
        <v>51136</v>
      </c>
      <c r="D236" s="125">
        <v>210</v>
      </c>
      <c r="E236" s="146"/>
      <c r="F236" s="227" t="e">
        <f t="shared" si="3"/>
        <v>#DIV/0!</v>
      </c>
      <c r="G236" s="182"/>
      <c r="H236" s="227" t="e">
        <f t="shared" si="4"/>
        <v>#DIV/0!</v>
      </c>
      <c r="I236" s="182"/>
      <c r="J236" s="225" t="e">
        <f t="shared" si="5"/>
        <v>#DIV/0!</v>
      </c>
      <c r="K236" s="182"/>
      <c r="L236" s="225">
        <f>'F5 - Operación '!Q208</f>
        <v>0</v>
      </c>
      <c r="M236" s="182"/>
      <c r="N236" s="145">
        <f t="shared" si="9"/>
        <v>0</v>
      </c>
      <c r="O236" s="227" t="e">
        <f t="shared" si="6"/>
        <v>#DIV/0!</v>
      </c>
      <c r="P236" s="182"/>
      <c r="Q236" s="1"/>
      <c r="R236" s="1"/>
      <c r="S236" s="132" t="e">
        <f t="shared" si="7"/>
        <v>#DIV/0!</v>
      </c>
      <c r="T236" s="143" t="e">
        <f t="shared" si="0"/>
        <v>#DIV/0!</v>
      </c>
      <c r="U236" s="143" t="e">
        <f t="shared" si="8"/>
        <v>#DIV/0!</v>
      </c>
      <c r="V236" s="1"/>
      <c r="W236" s="1"/>
      <c r="X236" s="1"/>
      <c r="Y236" s="1"/>
      <c r="Z236" s="1"/>
      <c r="AA236" s="1"/>
      <c r="AB236" s="1"/>
      <c r="AC236" s="1"/>
      <c r="AD236" s="1"/>
      <c r="AE236" s="1"/>
      <c r="AF236" s="1"/>
      <c r="AG236" s="1"/>
      <c r="AH236" s="1"/>
      <c r="AI236" s="1"/>
      <c r="AJ236" s="1"/>
      <c r="AK236" s="1"/>
      <c r="AL236" s="1"/>
      <c r="AM236" s="1"/>
      <c r="AN236" s="1"/>
      <c r="AO236" s="1"/>
    </row>
    <row r="237" spans="1:41" ht="14.25" customHeight="1">
      <c r="A237" s="1"/>
      <c r="B237" s="1"/>
      <c r="C237" s="115">
        <v>51167</v>
      </c>
      <c r="D237" s="125">
        <v>211</v>
      </c>
      <c r="E237" s="146"/>
      <c r="F237" s="227" t="e">
        <f t="shared" si="3"/>
        <v>#DIV/0!</v>
      </c>
      <c r="G237" s="182"/>
      <c r="H237" s="227" t="e">
        <f t="shared" si="4"/>
        <v>#DIV/0!</v>
      </c>
      <c r="I237" s="182"/>
      <c r="J237" s="225" t="e">
        <f t="shared" si="5"/>
        <v>#DIV/0!</v>
      </c>
      <c r="K237" s="182"/>
      <c r="L237" s="225">
        <f>'F5 - Operación '!Q209</f>
        <v>0</v>
      </c>
      <c r="M237" s="182"/>
      <c r="N237" s="145">
        <f t="shared" si="9"/>
        <v>0</v>
      </c>
      <c r="O237" s="227" t="e">
        <f t="shared" si="6"/>
        <v>#DIV/0!</v>
      </c>
      <c r="P237" s="182"/>
      <c r="Q237" s="1"/>
      <c r="R237" s="1"/>
      <c r="S237" s="132" t="e">
        <f t="shared" si="7"/>
        <v>#DIV/0!</v>
      </c>
      <c r="T237" s="143" t="e">
        <f t="shared" si="0"/>
        <v>#DIV/0!</v>
      </c>
      <c r="U237" s="143" t="e">
        <f t="shared" si="8"/>
        <v>#DIV/0!</v>
      </c>
      <c r="V237" s="1"/>
      <c r="W237" s="1"/>
      <c r="X237" s="1"/>
      <c r="Y237" s="1"/>
      <c r="Z237" s="1"/>
      <c r="AA237" s="1"/>
      <c r="AB237" s="1"/>
      <c r="AC237" s="1"/>
      <c r="AD237" s="1"/>
      <c r="AE237" s="1"/>
      <c r="AF237" s="1"/>
      <c r="AG237" s="1"/>
      <c r="AH237" s="1"/>
      <c r="AI237" s="1"/>
      <c r="AJ237" s="1"/>
      <c r="AK237" s="1"/>
      <c r="AL237" s="1"/>
      <c r="AM237" s="1"/>
      <c r="AN237" s="1"/>
      <c r="AO237" s="1"/>
    </row>
    <row r="238" spans="1:41" ht="14.25" customHeight="1">
      <c r="A238" s="1"/>
      <c r="B238" s="1"/>
      <c r="C238" s="115">
        <v>51196</v>
      </c>
      <c r="D238" s="125">
        <v>212</v>
      </c>
      <c r="E238" s="146"/>
      <c r="F238" s="227" t="e">
        <f t="shared" si="3"/>
        <v>#DIV/0!</v>
      </c>
      <c r="G238" s="182"/>
      <c r="H238" s="227" t="e">
        <f t="shared" si="4"/>
        <v>#DIV/0!</v>
      </c>
      <c r="I238" s="182"/>
      <c r="J238" s="225" t="e">
        <f t="shared" si="5"/>
        <v>#DIV/0!</v>
      </c>
      <c r="K238" s="182"/>
      <c r="L238" s="225">
        <f>'F5 - Operación '!Q210</f>
        <v>0</v>
      </c>
      <c r="M238" s="182"/>
      <c r="N238" s="145">
        <f t="shared" si="9"/>
        <v>0</v>
      </c>
      <c r="O238" s="227" t="e">
        <f t="shared" si="6"/>
        <v>#DIV/0!</v>
      </c>
      <c r="P238" s="182"/>
      <c r="Q238" s="1"/>
      <c r="R238" s="1"/>
      <c r="S238" s="132" t="e">
        <f t="shared" si="7"/>
        <v>#DIV/0!</v>
      </c>
      <c r="T238" s="143" t="e">
        <f t="shared" si="0"/>
        <v>#DIV/0!</v>
      </c>
      <c r="U238" s="143" t="e">
        <f t="shared" si="8"/>
        <v>#DIV/0!</v>
      </c>
      <c r="V238" s="1"/>
      <c r="W238" s="1"/>
      <c r="X238" s="1"/>
      <c r="Y238" s="1"/>
      <c r="Z238" s="1"/>
      <c r="AA238" s="1"/>
      <c r="AB238" s="1"/>
      <c r="AC238" s="1"/>
      <c r="AD238" s="1"/>
      <c r="AE238" s="1"/>
      <c r="AF238" s="1"/>
      <c r="AG238" s="1"/>
      <c r="AH238" s="1"/>
      <c r="AI238" s="1"/>
      <c r="AJ238" s="1"/>
      <c r="AK238" s="1"/>
      <c r="AL238" s="1"/>
      <c r="AM238" s="1"/>
      <c r="AN238" s="1"/>
      <c r="AO238" s="1"/>
    </row>
    <row r="239" spans="1:41" ht="14.25" customHeight="1">
      <c r="A239" s="1"/>
      <c r="B239" s="1"/>
      <c r="C239" s="115">
        <v>51227</v>
      </c>
      <c r="D239" s="125">
        <v>213</v>
      </c>
      <c r="E239" s="146"/>
      <c r="F239" s="227" t="e">
        <f t="shared" si="3"/>
        <v>#DIV/0!</v>
      </c>
      <c r="G239" s="182"/>
      <c r="H239" s="227" t="e">
        <f t="shared" si="4"/>
        <v>#DIV/0!</v>
      </c>
      <c r="I239" s="182"/>
      <c r="J239" s="225" t="e">
        <f t="shared" si="5"/>
        <v>#DIV/0!</v>
      </c>
      <c r="K239" s="182"/>
      <c r="L239" s="225">
        <f>'F5 - Operación '!Q211</f>
        <v>0</v>
      </c>
      <c r="M239" s="182"/>
      <c r="N239" s="145">
        <f t="shared" si="9"/>
        <v>0</v>
      </c>
      <c r="O239" s="227" t="e">
        <f t="shared" si="6"/>
        <v>#DIV/0!</v>
      </c>
      <c r="P239" s="182"/>
      <c r="Q239" s="1"/>
      <c r="R239" s="1"/>
      <c r="S239" s="132" t="e">
        <f t="shared" si="7"/>
        <v>#DIV/0!</v>
      </c>
      <c r="T239" s="143" t="e">
        <f t="shared" si="0"/>
        <v>#DIV/0!</v>
      </c>
      <c r="U239" s="143" t="e">
        <f t="shared" si="8"/>
        <v>#DIV/0!</v>
      </c>
      <c r="V239" s="1"/>
      <c r="W239" s="1"/>
      <c r="X239" s="1"/>
      <c r="Y239" s="1"/>
      <c r="Z239" s="1"/>
      <c r="AA239" s="1"/>
      <c r="AB239" s="1"/>
      <c r="AC239" s="1"/>
      <c r="AD239" s="1"/>
      <c r="AE239" s="1"/>
      <c r="AF239" s="1"/>
      <c r="AG239" s="1"/>
      <c r="AH239" s="1"/>
      <c r="AI239" s="1"/>
      <c r="AJ239" s="1"/>
      <c r="AK239" s="1"/>
      <c r="AL239" s="1"/>
      <c r="AM239" s="1"/>
      <c r="AN239" s="1"/>
      <c r="AO239" s="1"/>
    </row>
    <row r="240" spans="1:41" ht="14.25" customHeight="1">
      <c r="A240" s="1"/>
      <c r="B240" s="1"/>
      <c r="C240" s="115">
        <v>51257</v>
      </c>
      <c r="D240" s="125">
        <v>214</v>
      </c>
      <c r="E240" s="146"/>
      <c r="F240" s="227" t="e">
        <f t="shared" si="3"/>
        <v>#DIV/0!</v>
      </c>
      <c r="G240" s="182"/>
      <c r="H240" s="227" t="e">
        <f t="shared" si="4"/>
        <v>#DIV/0!</v>
      </c>
      <c r="I240" s="182"/>
      <c r="J240" s="225" t="e">
        <f t="shared" si="5"/>
        <v>#DIV/0!</v>
      </c>
      <c r="K240" s="182"/>
      <c r="L240" s="225">
        <f>'F5 - Operación '!Q212</f>
        <v>0</v>
      </c>
      <c r="M240" s="182"/>
      <c r="N240" s="145">
        <f t="shared" si="9"/>
        <v>0</v>
      </c>
      <c r="O240" s="227" t="e">
        <f t="shared" si="6"/>
        <v>#DIV/0!</v>
      </c>
      <c r="P240" s="182"/>
      <c r="Q240" s="1"/>
      <c r="R240" s="1"/>
      <c r="S240" s="132" t="e">
        <f t="shared" si="7"/>
        <v>#DIV/0!</v>
      </c>
      <c r="T240" s="143" t="e">
        <f t="shared" si="0"/>
        <v>#DIV/0!</v>
      </c>
      <c r="U240" s="143" t="e">
        <f t="shared" si="8"/>
        <v>#DIV/0!</v>
      </c>
      <c r="V240" s="1"/>
      <c r="W240" s="1"/>
      <c r="X240" s="1"/>
      <c r="Y240" s="1"/>
      <c r="Z240" s="1"/>
      <c r="AA240" s="1"/>
      <c r="AB240" s="1"/>
      <c r="AC240" s="1"/>
      <c r="AD240" s="1"/>
      <c r="AE240" s="1"/>
      <c r="AF240" s="1"/>
      <c r="AG240" s="1"/>
      <c r="AH240" s="1"/>
      <c r="AI240" s="1"/>
      <c r="AJ240" s="1"/>
      <c r="AK240" s="1"/>
      <c r="AL240" s="1"/>
      <c r="AM240" s="1"/>
      <c r="AN240" s="1"/>
      <c r="AO240" s="1"/>
    </row>
    <row r="241" spans="1:41" ht="14.25" customHeight="1">
      <c r="A241" s="1"/>
      <c r="B241" s="1"/>
      <c r="C241" s="115">
        <v>51288</v>
      </c>
      <c r="D241" s="125">
        <v>215</v>
      </c>
      <c r="E241" s="146"/>
      <c r="F241" s="227" t="e">
        <f t="shared" si="3"/>
        <v>#DIV/0!</v>
      </c>
      <c r="G241" s="182"/>
      <c r="H241" s="227" t="e">
        <f t="shared" si="4"/>
        <v>#DIV/0!</v>
      </c>
      <c r="I241" s="182"/>
      <c r="J241" s="225" t="e">
        <f t="shared" si="5"/>
        <v>#DIV/0!</v>
      </c>
      <c r="K241" s="182"/>
      <c r="L241" s="225">
        <f>'F5 - Operación '!Q213</f>
        <v>0</v>
      </c>
      <c r="M241" s="182"/>
      <c r="N241" s="145">
        <f t="shared" si="9"/>
        <v>0</v>
      </c>
      <c r="O241" s="227" t="e">
        <f t="shared" si="6"/>
        <v>#DIV/0!</v>
      </c>
      <c r="P241" s="182"/>
      <c r="Q241" s="1"/>
      <c r="R241" s="1"/>
      <c r="S241" s="132" t="e">
        <f t="shared" si="7"/>
        <v>#DIV/0!</v>
      </c>
      <c r="T241" s="143" t="e">
        <f t="shared" si="0"/>
        <v>#DIV/0!</v>
      </c>
      <c r="U241" s="143" t="e">
        <f t="shared" si="8"/>
        <v>#DIV/0!</v>
      </c>
      <c r="V241" s="1"/>
      <c r="W241" s="1"/>
      <c r="X241" s="1"/>
      <c r="Y241" s="1"/>
      <c r="Z241" s="1"/>
      <c r="AA241" s="1"/>
      <c r="AB241" s="1"/>
      <c r="AC241" s="1"/>
      <c r="AD241" s="1"/>
      <c r="AE241" s="1"/>
      <c r="AF241" s="1"/>
      <c r="AG241" s="1"/>
      <c r="AH241" s="1"/>
      <c r="AI241" s="1"/>
      <c r="AJ241" s="1"/>
      <c r="AK241" s="1"/>
      <c r="AL241" s="1"/>
      <c r="AM241" s="1"/>
      <c r="AN241" s="1"/>
      <c r="AO241" s="1"/>
    </row>
    <row r="242" spans="1:41" ht="14.25" customHeight="1">
      <c r="A242" s="1"/>
      <c r="B242" s="1"/>
      <c r="C242" s="115">
        <v>51318</v>
      </c>
      <c r="D242" s="125">
        <v>216</v>
      </c>
      <c r="E242" s="146"/>
      <c r="F242" s="227" t="e">
        <f t="shared" si="3"/>
        <v>#DIV/0!</v>
      </c>
      <c r="G242" s="182"/>
      <c r="H242" s="227" t="e">
        <f t="shared" si="4"/>
        <v>#DIV/0!</v>
      </c>
      <c r="I242" s="182"/>
      <c r="J242" s="225" t="e">
        <f t="shared" si="5"/>
        <v>#DIV/0!</v>
      </c>
      <c r="K242" s="182"/>
      <c r="L242" s="225">
        <f>'F5 - Operación '!Q214</f>
        <v>0</v>
      </c>
      <c r="M242" s="182"/>
      <c r="N242" s="145">
        <f t="shared" si="9"/>
        <v>0</v>
      </c>
      <c r="O242" s="227" t="e">
        <f t="shared" si="6"/>
        <v>#DIV/0!</v>
      </c>
      <c r="P242" s="182"/>
      <c r="Q242" s="1"/>
      <c r="R242" s="1"/>
      <c r="S242" s="132" t="e">
        <f t="shared" si="7"/>
        <v>#DIV/0!</v>
      </c>
      <c r="T242" s="143" t="e">
        <f t="shared" si="0"/>
        <v>#DIV/0!</v>
      </c>
      <c r="U242" s="143" t="e">
        <f t="shared" si="8"/>
        <v>#DIV/0!</v>
      </c>
      <c r="V242" s="1"/>
      <c r="W242" s="1"/>
      <c r="X242" s="1"/>
      <c r="Y242" s="1"/>
      <c r="Z242" s="1"/>
      <c r="AA242" s="1"/>
      <c r="AB242" s="1"/>
      <c r="AC242" s="1"/>
      <c r="AD242" s="1"/>
      <c r="AE242" s="1"/>
      <c r="AF242" s="1"/>
      <c r="AG242" s="1"/>
      <c r="AH242" s="1"/>
      <c r="AI242" s="1"/>
      <c r="AJ242" s="1"/>
      <c r="AK242" s="1"/>
      <c r="AL242" s="1"/>
      <c r="AM242" s="1"/>
      <c r="AN242" s="1"/>
      <c r="AO242" s="1"/>
    </row>
    <row r="243" spans="1:41" ht="14.25" customHeight="1">
      <c r="A243" s="1"/>
      <c r="B243" s="1"/>
      <c r="C243" s="115">
        <v>51349</v>
      </c>
      <c r="D243" s="125">
        <v>217</v>
      </c>
      <c r="E243" s="146"/>
      <c r="F243" s="227" t="e">
        <f t="shared" si="3"/>
        <v>#DIV/0!</v>
      </c>
      <c r="G243" s="182"/>
      <c r="H243" s="227" t="e">
        <f t="shared" si="4"/>
        <v>#DIV/0!</v>
      </c>
      <c r="I243" s="182"/>
      <c r="J243" s="225" t="e">
        <f t="shared" si="5"/>
        <v>#DIV/0!</v>
      </c>
      <c r="K243" s="182"/>
      <c r="L243" s="225">
        <f>'F5 - Operación '!Q215</f>
        <v>0</v>
      </c>
      <c r="M243" s="182"/>
      <c r="N243" s="145">
        <f t="shared" si="9"/>
        <v>0</v>
      </c>
      <c r="O243" s="227" t="e">
        <f t="shared" si="6"/>
        <v>#DIV/0!</v>
      </c>
      <c r="P243" s="182"/>
      <c r="Q243" s="1"/>
      <c r="R243" s="1"/>
      <c r="S243" s="132" t="e">
        <f t="shared" si="7"/>
        <v>#DIV/0!</v>
      </c>
      <c r="T243" s="143" t="e">
        <f t="shared" si="0"/>
        <v>#DIV/0!</v>
      </c>
      <c r="U243" s="143" t="e">
        <f t="shared" si="8"/>
        <v>#DIV/0!</v>
      </c>
      <c r="V243" s="1"/>
      <c r="W243" s="1"/>
      <c r="X243" s="1"/>
      <c r="Y243" s="1"/>
      <c r="Z243" s="1"/>
      <c r="AA243" s="1"/>
      <c r="AB243" s="1"/>
      <c r="AC243" s="1"/>
      <c r="AD243" s="1"/>
      <c r="AE243" s="1"/>
      <c r="AF243" s="1"/>
      <c r="AG243" s="1"/>
      <c r="AH243" s="1"/>
      <c r="AI243" s="1"/>
      <c r="AJ243" s="1"/>
      <c r="AK243" s="1"/>
      <c r="AL243" s="1"/>
      <c r="AM243" s="1"/>
      <c r="AN243" s="1"/>
      <c r="AO243" s="1"/>
    </row>
    <row r="244" spans="1:41" ht="14.25" customHeight="1">
      <c r="A244" s="1"/>
      <c r="B244" s="1"/>
      <c r="C244" s="115">
        <v>51380</v>
      </c>
      <c r="D244" s="125">
        <v>218</v>
      </c>
      <c r="E244" s="146"/>
      <c r="F244" s="227" t="e">
        <f t="shared" si="3"/>
        <v>#DIV/0!</v>
      </c>
      <c r="G244" s="182"/>
      <c r="H244" s="227" t="e">
        <f t="shared" si="4"/>
        <v>#DIV/0!</v>
      </c>
      <c r="I244" s="182"/>
      <c r="J244" s="225" t="e">
        <f t="shared" si="5"/>
        <v>#DIV/0!</v>
      </c>
      <c r="K244" s="182"/>
      <c r="L244" s="225">
        <f>'F5 - Operación '!Q216</f>
        <v>0</v>
      </c>
      <c r="M244" s="182"/>
      <c r="N244" s="145">
        <f t="shared" si="9"/>
        <v>0</v>
      </c>
      <c r="O244" s="227" t="e">
        <f t="shared" si="6"/>
        <v>#DIV/0!</v>
      </c>
      <c r="P244" s="182"/>
      <c r="Q244" s="1"/>
      <c r="R244" s="1"/>
      <c r="S244" s="132" t="e">
        <f t="shared" si="7"/>
        <v>#DIV/0!</v>
      </c>
      <c r="T244" s="143" t="e">
        <f t="shared" si="0"/>
        <v>#DIV/0!</v>
      </c>
      <c r="U244" s="143" t="e">
        <f t="shared" si="8"/>
        <v>#DIV/0!</v>
      </c>
      <c r="V244" s="1"/>
      <c r="W244" s="1"/>
      <c r="X244" s="1"/>
      <c r="Y244" s="1"/>
      <c r="Z244" s="1"/>
      <c r="AA244" s="1"/>
      <c r="AB244" s="1"/>
      <c r="AC244" s="1"/>
      <c r="AD244" s="1"/>
      <c r="AE244" s="1"/>
      <c r="AF244" s="1"/>
      <c r="AG244" s="1"/>
      <c r="AH244" s="1"/>
      <c r="AI244" s="1"/>
      <c r="AJ244" s="1"/>
      <c r="AK244" s="1"/>
      <c r="AL244" s="1"/>
      <c r="AM244" s="1"/>
      <c r="AN244" s="1"/>
      <c r="AO244" s="1"/>
    </row>
    <row r="245" spans="1:41" ht="14.25" customHeight="1">
      <c r="A245" s="1"/>
      <c r="B245" s="1"/>
      <c r="C245" s="115">
        <v>51410</v>
      </c>
      <c r="D245" s="125">
        <v>219</v>
      </c>
      <c r="E245" s="146"/>
      <c r="F245" s="227" t="e">
        <f t="shared" si="3"/>
        <v>#DIV/0!</v>
      </c>
      <c r="G245" s="182"/>
      <c r="H245" s="227" t="e">
        <f t="shared" si="4"/>
        <v>#DIV/0!</v>
      </c>
      <c r="I245" s="182"/>
      <c r="J245" s="225" t="e">
        <f t="shared" si="5"/>
        <v>#DIV/0!</v>
      </c>
      <c r="K245" s="182"/>
      <c r="L245" s="225">
        <f>'F5 - Operación '!Q217</f>
        <v>0</v>
      </c>
      <c r="M245" s="182"/>
      <c r="N245" s="145">
        <f t="shared" si="9"/>
        <v>0</v>
      </c>
      <c r="O245" s="227" t="e">
        <f t="shared" si="6"/>
        <v>#DIV/0!</v>
      </c>
      <c r="P245" s="182"/>
      <c r="Q245" s="1"/>
      <c r="R245" s="1"/>
      <c r="S245" s="132" t="e">
        <f t="shared" si="7"/>
        <v>#DIV/0!</v>
      </c>
      <c r="T245" s="143" t="e">
        <f t="shared" si="0"/>
        <v>#DIV/0!</v>
      </c>
      <c r="U245" s="143" t="e">
        <f t="shared" si="8"/>
        <v>#DIV/0!</v>
      </c>
      <c r="V245" s="1"/>
      <c r="W245" s="1"/>
      <c r="X245" s="1"/>
      <c r="Y245" s="1"/>
      <c r="Z245" s="1"/>
      <c r="AA245" s="1"/>
      <c r="AB245" s="1"/>
      <c r="AC245" s="1"/>
      <c r="AD245" s="1"/>
      <c r="AE245" s="1"/>
      <c r="AF245" s="1"/>
      <c r="AG245" s="1"/>
      <c r="AH245" s="1"/>
      <c r="AI245" s="1"/>
      <c r="AJ245" s="1"/>
      <c r="AK245" s="1"/>
      <c r="AL245" s="1"/>
      <c r="AM245" s="1"/>
      <c r="AN245" s="1"/>
      <c r="AO245" s="1"/>
    </row>
    <row r="246" spans="1:41" ht="14.25" customHeight="1">
      <c r="A246" s="1"/>
      <c r="B246" s="1"/>
      <c r="C246" s="115">
        <v>51441</v>
      </c>
      <c r="D246" s="125">
        <v>220</v>
      </c>
      <c r="E246" s="146"/>
      <c r="F246" s="227" t="e">
        <f t="shared" si="3"/>
        <v>#DIV/0!</v>
      </c>
      <c r="G246" s="182"/>
      <c r="H246" s="227" t="e">
        <f t="shared" si="4"/>
        <v>#DIV/0!</v>
      </c>
      <c r="I246" s="182"/>
      <c r="J246" s="225" t="e">
        <f t="shared" si="5"/>
        <v>#DIV/0!</v>
      </c>
      <c r="K246" s="182"/>
      <c r="L246" s="225">
        <f>'F5 - Operación '!Q218</f>
        <v>0</v>
      </c>
      <c r="M246" s="182"/>
      <c r="N246" s="145">
        <f t="shared" si="9"/>
        <v>0</v>
      </c>
      <c r="O246" s="227" t="e">
        <f t="shared" si="6"/>
        <v>#DIV/0!</v>
      </c>
      <c r="P246" s="182"/>
      <c r="Q246" s="1"/>
      <c r="R246" s="1"/>
      <c r="S246" s="132" t="e">
        <f t="shared" si="7"/>
        <v>#DIV/0!</v>
      </c>
      <c r="T246" s="143" t="e">
        <f t="shared" si="0"/>
        <v>#DIV/0!</v>
      </c>
      <c r="U246" s="143" t="e">
        <f t="shared" si="8"/>
        <v>#DIV/0!</v>
      </c>
      <c r="V246" s="1"/>
      <c r="W246" s="1"/>
      <c r="X246" s="1"/>
      <c r="Y246" s="1"/>
      <c r="Z246" s="1"/>
      <c r="AA246" s="1"/>
      <c r="AB246" s="1"/>
      <c r="AC246" s="1"/>
      <c r="AD246" s="1"/>
      <c r="AE246" s="1"/>
      <c r="AF246" s="1"/>
      <c r="AG246" s="1"/>
      <c r="AH246" s="1"/>
      <c r="AI246" s="1"/>
      <c r="AJ246" s="1"/>
      <c r="AK246" s="1"/>
      <c r="AL246" s="1"/>
      <c r="AM246" s="1"/>
      <c r="AN246" s="1"/>
      <c r="AO246" s="1"/>
    </row>
    <row r="247" spans="1:41" ht="14.25" customHeight="1">
      <c r="A247" s="1"/>
      <c r="B247" s="1"/>
      <c r="C247" s="115">
        <v>51471</v>
      </c>
      <c r="D247" s="125">
        <v>221</v>
      </c>
      <c r="E247" s="146"/>
      <c r="F247" s="227" t="e">
        <f t="shared" si="3"/>
        <v>#DIV/0!</v>
      </c>
      <c r="G247" s="182"/>
      <c r="H247" s="227" t="e">
        <f t="shared" si="4"/>
        <v>#DIV/0!</v>
      </c>
      <c r="I247" s="182"/>
      <c r="J247" s="225" t="e">
        <f t="shared" si="5"/>
        <v>#DIV/0!</v>
      </c>
      <c r="K247" s="182"/>
      <c r="L247" s="225">
        <f>'F5 - Operación '!Q219</f>
        <v>0</v>
      </c>
      <c r="M247" s="182"/>
      <c r="N247" s="145">
        <f t="shared" si="9"/>
        <v>0</v>
      </c>
      <c r="O247" s="227" t="e">
        <f t="shared" si="6"/>
        <v>#DIV/0!</v>
      </c>
      <c r="P247" s="182"/>
      <c r="Q247" s="1"/>
      <c r="R247" s="1"/>
      <c r="S247" s="132" t="e">
        <f t="shared" si="7"/>
        <v>#DIV/0!</v>
      </c>
      <c r="T247" s="143" t="e">
        <f t="shared" si="0"/>
        <v>#DIV/0!</v>
      </c>
      <c r="U247" s="143" t="e">
        <f t="shared" si="8"/>
        <v>#DIV/0!</v>
      </c>
      <c r="V247" s="1"/>
      <c r="W247" s="1"/>
      <c r="X247" s="1"/>
      <c r="Y247" s="1"/>
      <c r="Z247" s="1"/>
      <c r="AA247" s="1"/>
      <c r="AB247" s="1"/>
      <c r="AC247" s="1"/>
      <c r="AD247" s="1"/>
      <c r="AE247" s="1"/>
      <c r="AF247" s="1"/>
      <c r="AG247" s="1"/>
      <c r="AH247" s="1"/>
      <c r="AI247" s="1"/>
      <c r="AJ247" s="1"/>
      <c r="AK247" s="1"/>
      <c r="AL247" s="1"/>
      <c r="AM247" s="1"/>
      <c r="AN247" s="1"/>
      <c r="AO247" s="1"/>
    </row>
    <row r="248" spans="1:41" ht="14.25" customHeight="1">
      <c r="A248" s="1"/>
      <c r="B248" s="1"/>
      <c r="C248" s="115">
        <v>51502</v>
      </c>
      <c r="D248" s="125">
        <v>222</v>
      </c>
      <c r="E248" s="146"/>
      <c r="F248" s="227" t="e">
        <f t="shared" si="3"/>
        <v>#DIV/0!</v>
      </c>
      <c r="G248" s="182"/>
      <c r="H248" s="227" t="e">
        <f t="shared" si="4"/>
        <v>#DIV/0!</v>
      </c>
      <c r="I248" s="182"/>
      <c r="J248" s="225" t="e">
        <f t="shared" si="5"/>
        <v>#DIV/0!</v>
      </c>
      <c r="K248" s="182"/>
      <c r="L248" s="225">
        <f>'F5 - Operación '!Q220</f>
        <v>0</v>
      </c>
      <c r="M248" s="182"/>
      <c r="N248" s="145">
        <f t="shared" si="9"/>
        <v>0</v>
      </c>
      <c r="O248" s="227" t="e">
        <f t="shared" si="6"/>
        <v>#DIV/0!</v>
      </c>
      <c r="P248" s="182"/>
      <c r="Q248" s="1"/>
      <c r="R248" s="1"/>
      <c r="S248" s="132" t="e">
        <f t="shared" si="7"/>
        <v>#DIV/0!</v>
      </c>
      <c r="T248" s="143" t="e">
        <f t="shared" si="0"/>
        <v>#DIV/0!</v>
      </c>
      <c r="U248" s="143" t="e">
        <f t="shared" si="8"/>
        <v>#DIV/0!</v>
      </c>
      <c r="V248" s="1"/>
      <c r="W248" s="1"/>
      <c r="X248" s="1"/>
      <c r="Y248" s="1"/>
      <c r="Z248" s="1"/>
      <c r="AA248" s="1"/>
      <c r="AB248" s="1"/>
      <c r="AC248" s="1"/>
      <c r="AD248" s="1"/>
      <c r="AE248" s="1"/>
      <c r="AF248" s="1"/>
      <c r="AG248" s="1"/>
      <c r="AH248" s="1"/>
      <c r="AI248" s="1"/>
      <c r="AJ248" s="1"/>
      <c r="AK248" s="1"/>
      <c r="AL248" s="1"/>
      <c r="AM248" s="1"/>
      <c r="AN248" s="1"/>
      <c r="AO248" s="1"/>
    </row>
    <row r="249" spans="1:41" ht="14.25" customHeight="1">
      <c r="A249" s="1"/>
      <c r="B249" s="1"/>
      <c r="C249" s="115">
        <v>51533</v>
      </c>
      <c r="D249" s="125">
        <v>223</v>
      </c>
      <c r="E249" s="146"/>
      <c r="F249" s="227" t="e">
        <f t="shared" si="3"/>
        <v>#DIV/0!</v>
      </c>
      <c r="G249" s="182"/>
      <c r="H249" s="227" t="e">
        <f t="shared" si="4"/>
        <v>#DIV/0!</v>
      </c>
      <c r="I249" s="182"/>
      <c r="J249" s="225" t="e">
        <f t="shared" si="5"/>
        <v>#DIV/0!</v>
      </c>
      <c r="K249" s="182"/>
      <c r="L249" s="225">
        <f>'F5 - Operación '!Q221</f>
        <v>0</v>
      </c>
      <c r="M249" s="182"/>
      <c r="N249" s="145">
        <f t="shared" si="9"/>
        <v>0</v>
      </c>
      <c r="O249" s="227" t="e">
        <f t="shared" si="6"/>
        <v>#DIV/0!</v>
      </c>
      <c r="P249" s="182"/>
      <c r="Q249" s="1"/>
      <c r="R249" s="1"/>
      <c r="S249" s="132" t="e">
        <f t="shared" si="7"/>
        <v>#DIV/0!</v>
      </c>
      <c r="T249" s="143" t="e">
        <f t="shared" si="0"/>
        <v>#DIV/0!</v>
      </c>
      <c r="U249" s="143" t="e">
        <f t="shared" si="8"/>
        <v>#DIV/0!</v>
      </c>
      <c r="V249" s="1"/>
      <c r="W249" s="1"/>
      <c r="X249" s="1"/>
      <c r="Y249" s="1"/>
      <c r="Z249" s="1"/>
      <c r="AA249" s="1"/>
      <c r="AB249" s="1"/>
      <c r="AC249" s="1"/>
      <c r="AD249" s="1"/>
      <c r="AE249" s="1"/>
      <c r="AF249" s="1"/>
      <c r="AG249" s="1"/>
      <c r="AH249" s="1"/>
      <c r="AI249" s="1"/>
      <c r="AJ249" s="1"/>
      <c r="AK249" s="1"/>
      <c r="AL249" s="1"/>
      <c r="AM249" s="1"/>
      <c r="AN249" s="1"/>
      <c r="AO249" s="1"/>
    </row>
    <row r="250" spans="1:41" ht="14.25" customHeight="1">
      <c r="A250" s="1"/>
      <c r="B250" s="1"/>
      <c r="C250" s="115">
        <v>51561</v>
      </c>
      <c r="D250" s="125">
        <v>224</v>
      </c>
      <c r="E250" s="146"/>
      <c r="F250" s="227" t="e">
        <f t="shared" si="3"/>
        <v>#DIV/0!</v>
      </c>
      <c r="G250" s="182"/>
      <c r="H250" s="227" t="e">
        <f t="shared" si="4"/>
        <v>#DIV/0!</v>
      </c>
      <c r="I250" s="182"/>
      <c r="J250" s="225" t="e">
        <f t="shared" si="5"/>
        <v>#DIV/0!</v>
      </c>
      <c r="K250" s="182"/>
      <c r="L250" s="225">
        <f>'F5 - Operación '!Q222</f>
        <v>0</v>
      </c>
      <c r="M250" s="182"/>
      <c r="N250" s="145">
        <f t="shared" si="9"/>
        <v>0</v>
      </c>
      <c r="O250" s="227" t="e">
        <f t="shared" si="6"/>
        <v>#DIV/0!</v>
      </c>
      <c r="P250" s="182"/>
      <c r="Q250" s="1"/>
      <c r="R250" s="1"/>
      <c r="S250" s="132" t="e">
        <f t="shared" si="7"/>
        <v>#DIV/0!</v>
      </c>
      <c r="T250" s="143" t="e">
        <f t="shared" si="0"/>
        <v>#DIV/0!</v>
      </c>
      <c r="U250" s="143" t="e">
        <f t="shared" si="8"/>
        <v>#DIV/0!</v>
      </c>
      <c r="V250" s="1"/>
      <c r="W250" s="1"/>
      <c r="X250" s="1"/>
      <c r="Y250" s="1"/>
      <c r="Z250" s="1"/>
      <c r="AA250" s="1"/>
      <c r="AB250" s="1"/>
      <c r="AC250" s="1"/>
      <c r="AD250" s="1"/>
      <c r="AE250" s="1"/>
      <c r="AF250" s="1"/>
      <c r="AG250" s="1"/>
      <c r="AH250" s="1"/>
      <c r="AI250" s="1"/>
      <c r="AJ250" s="1"/>
      <c r="AK250" s="1"/>
      <c r="AL250" s="1"/>
      <c r="AM250" s="1"/>
      <c r="AN250" s="1"/>
      <c r="AO250" s="1"/>
    </row>
    <row r="251" spans="1:41" ht="14.25" customHeight="1">
      <c r="A251" s="1"/>
      <c r="B251" s="1"/>
      <c r="C251" s="115">
        <v>51592</v>
      </c>
      <c r="D251" s="125">
        <v>225</v>
      </c>
      <c r="E251" s="146"/>
      <c r="F251" s="227" t="e">
        <f t="shared" si="3"/>
        <v>#DIV/0!</v>
      </c>
      <c r="G251" s="182"/>
      <c r="H251" s="227" t="e">
        <f t="shared" si="4"/>
        <v>#DIV/0!</v>
      </c>
      <c r="I251" s="182"/>
      <c r="J251" s="225" t="e">
        <f t="shared" si="5"/>
        <v>#DIV/0!</v>
      </c>
      <c r="K251" s="182"/>
      <c r="L251" s="225">
        <f>'F5 - Operación '!Q223</f>
        <v>0</v>
      </c>
      <c r="M251" s="182"/>
      <c r="N251" s="145">
        <f t="shared" si="9"/>
        <v>0</v>
      </c>
      <c r="O251" s="227" t="e">
        <f t="shared" si="6"/>
        <v>#DIV/0!</v>
      </c>
      <c r="P251" s="182"/>
      <c r="Q251" s="1"/>
      <c r="R251" s="1"/>
      <c r="S251" s="132" t="e">
        <f t="shared" si="7"/>
        <v>#DIV/0!</v>
      </c>
      <c r="T251" s="143" t="e">
        <f t="shared" si="0"/>
        <v>#DIV/0!</v>
      </c>
      <c r="U251" s="143" t="e">
        <f t="shared" si="8"/>
        <v>#DIV/0!</v>
      </c>
      <c r="V251" s="1"/>
      <c r="W251" s="1"/>
      <c r="X251" s="1"/>
      <c r="Y251" s="1"/>
      <c r="Z251" s="1"/>
      <c r="AA251" s="1"/>
      <c r="AB251" s="1"/>
      <c r="AC251" s="1"/>
      <c r="AD251" s="1"/>
      <c r="AE251" s="1"/>
      <c r="AF251" s="1"/>
      <c r="AG251" s="1"/>
      <c r="AH251" s="1"/>
      <c r="AI251" s="1"/>
      <c r="AJ251" s="1"/>
      <c r="AK251" s="1"/>
      <c r="AL251" s="1"/>
      <c r="AM251" s="1"/>
      <c r="AN251" s="1"/>
      <c r="AO251" s="1"/>
    </row>
    <row r="252" spans="1:41" ht="14.25" customHeight="1">
      <c r="A252" s="1"/>
      <c r="B252" s="1"/>
      <c r="C252" s="115">
        <v>51622</v>
      </c>
      <c r="D252" s="125">
        <v>226</v>
      </c>
      <c r="E252" s="146"/>
      <c r="F252" s="227" t="e">
        <f t="shared" si="3"/>
        <v>#DIV/0!</v>
      </c>
      <c r="G252" s="182"/>
      <c r="H252" s="227" t="e">
        <f t="shared" si="4"/>
        <v>#DIV/0!</v>
      </c>
      <c r="I252" s="182"/>
      <c r="J252" s="225" t="e">
        <f t="shared" si="5"/>
        <v>#DIV/0!</v>
      </c>
      <c r="K252" s="182"/>
      <c r="L252" s="225">
        <f>'F5 - Operación '!Q224</f>
        <v>0</v>
      </c>
      <c r="M252" s="182"/>
      <c r="N252" s="145">
        <f t="shared" si="9"/>
        <v>0</v>
      </c>
      <c r="O252" s="227" t="e">
        <f t="shared" si="6"/>
        <v>#DIV/0!</v>
      </c>
      <c r="P252" s="182"/>
      <c r="Q252" s="1"/>
      <c r="R252" s="1"/>
      <c r="S252" s="132" t="e">
        <f t="shared" si="7"/>
        <v>#DIV/0!</v>
      </c>
      <c r="T252" s="143" t="e">
        <f t="shared" si="0"/>
        <v>#DIV/0!</v>
      </c>
      <c r="U252" s="143" t="e">
        <f t="shared" si="8"/>
        <v>#DIV/0!</v>
      </c>
      <c r="V252" s="1"/>
      <c r="W252" s="1"/>
      <c r="X252" s="1"/>
      <c r="Y252" s="1"/>
      <c r="Z252" s="1"/>
      <c r="AA252" s="1"/>
      <c r="AB252" s="1"/>
      <c r="AC252" s="1"/>
      <c r="AD252" s="1"/>
      <c r="AE252" s="1"/>
      <c r="AF252" s="1"/>
      <c r="AG252" s="1"/>
      <c r="AH252" s="1"/>
      <c r="AI252" s="1"/>
      <c r="AJ252" s="1"/>
      <c r="AK252" s="1"/>
      <c r="AL252" s="1"/>
      <c r="AM252" s="1"/>
      <c r="AN252" s="1"/>
      <c r="AO252" s="1"/>
    </row>
    <row r="253" spans="1:41" ht="14.25" customHeight="1">
      <c r="A253" s="1"/>
      <c r="B253" s="1"/>
      <c r="C253" s="115">
        <v>51653</v>
      </c>
      <c r="D253" s="125">
        <v>227</v>
      </c>
      <c r="E253" s="146"/>
      <c r="F253" s="227" t="e">
        <f t="shared" si="3"/>
        <v>#DIV/0!</v>
      </c>
      <c r="G253" s="182"/>
      <c r="H253" s="227" t="e">
        <f t="shared" si="4"/>
        <v>#DIV/0!</v>
      </c>
      <c r="I253" s="182"/>
      <c r="J253" s="225" t="e">
        <f t="shared" si="5"/>
        <v>#DIV/0!</v>
      </c>
      <c r="K253" s="182"/>
      <c r="L253" s="225">
        <f>'F5 - Operación '!Q225</f>
        <v>0</v>
      </c>
      <c r="M253" s="182"/>
      <c r="N253" s="145">
        <f t="shared" si="9"/>
        <v>0</v>
      </c>
      <c r="O253" s="227" t="e">
        <f t="shared" si="6"/>
        <v>#DIV/0!</v>
      </c>
      <c r="P253" s="182"/>
      <c r="Q253" s="1"/>
      <c r="R253" s="1"/>
      <c r="S253" s="132" t="e">
        <f t="shared" si="7"/>
        <v>#DIV/0!</v>
      </c>
      <c r="T253" s="143" t="e">
        <f t="shared" si="0"/>
        <v>#DIV/0!</v>
      </c>
      <c r="U253" s="143" t="e">
        <f t="shared" si="8"/>
        <v>#DIV/0!</v>
      </c>
      <c r="V253" s="1"/>
      <c r="W253" s="1"/>
      <c r="X253" s="1"/>
      <c r="Y253" s="1"/>
      <c r="Z253" s="1"/>
      <c r="AA253" s="1"/>
      <c r="AB253" s="1"/>
      <c r="AC253" s="1"/>
      <c r="AD253" s="1"/>
      <c r="AE253" s="1"/>
      <c r="AF253" s="1"/>
      <c r="AG253" s="1"/>
      <c r="AH253" s="1"/>
      <c r="AI253" s="1"/>
      <c r="AJ253" s="1"/>
      <c r="AK253" s="1"/>
      <c r="AL253" s="1"/>
      <c r="AM253" s="1"/>
      <c r="AN253" s="1"/>
      <c r="AO253" s="1"/>
    </row>
    <row r="254" spans="1:41" ht="14.25" customHeight="1">
      <c r="A254" s="1"/>
      <c r="B254" s="1"/>
      <c r="C254" s="115">
        <v>51683</v>
      </c>
      <c r="D254" s="125">
        <v>228</v>
      </c>
      <c r="E254" s="146"/>
      <c r="F254" s="227" t="e">
        <f t="shared" si="3"/>
        <v>#DIV/0!</v>
      </c>
      <c r="G254" s="182"/>
      <c r="H254" s="227" t="e">
        <f t="shared" si="4"/>
        <v>#DIV/0!</v>
      </c>
      <c r="I254" s="182"/>
      <c r="J254" s="225" t="e">
        <f t="shared" si="5"/>
        <v>#DIV/0!</v>
      </c>
      <c r="K254" s="182"/>
      <c r="L254" s="225">
        <f>'F5 - Operación '!Q226</f>
        <v>0</v>
      </c>
      <c r="M254" s="182"/>
      <c r="N254" s="145">
        <f t="shared" si="9"/>
        <v>0</v>
      </c>
      <c r="O254" s="227" t="e">
        <f t="shared" si="6"/>
        <v>#DIV/0!</v>
      </c>
      <c r="P254" s="182"/>
      <c r="Q254" s="1"/>
      <c r="R254" s="1"/>
      <c r="S254" s="132" t="e">
        <f t="shared" si="7"/>
        <v>#DIV/0!</v>
      </c>
      <c r="T254" s="143" t="e">
        <f t="shared" si="0"/>
        <v>#DIV/0!</v>
      </c>
      <c r="U254" s="143" t="e">
        <f t="shared" si="8"/>
        <v>#DIV/0!</v>
      </c>
      <c r="V254" s="1"/>
      <c r="W254" s="1"/>
      <c r="X254" s="1"/>
      <c r="Y254" s="1"/>
      <c r="Z254" s="1"/>
      <c r="AA254" s="1"/>
      <c r="AB254" s="1"/>
      <c r="AC254" s="1"/>
      <c r="AD254" s="1"/>
      <c r="AE254" s="1"/>
      <c r="AF254" s="1"/>
      <c r="AG254" s="1"/>
      <c r="AH254" s="1"/>
      <c r="AI254" s="1"/>
      <c r="AJ254" s="1"/>
      <c r="AK254" s="1"/>
      <c r="AL254" s="1"/>
      <c r="AM254" s="1"/>
      <c r="AN254" s="1"/>
      <c r="AO254" s="1"/>
    </row>
    <row r="255" spans="1:41" ht="14.25" customHeight="1">
      <c r="A255" s="1"/>
      <c r="B255" s="1"/>
      <c r="C255" s="115">
        <v>51714</v>
      </c>
      <c r="D255" s="125">
        <v>229</v>
      </c>
      <c r="E255" s="146"/>
      <c r="F255" s="227" t="e">
        <f t="shared" si="3"/>
        <v>#DIV/0!</v>
      </c>
      <c r="G255" s="182"/>
      <c r="H255" s="227" t="e">
        <f t="shared" si="4"/>
        <v>#DIV/0!</v>
      </c>
      <c r="I255" s="182"/>
      <c r="J255" s="225" t="e">
        <f t="shared" si="5"/>
        <v>#DIV/0!</v>
      </c>
      <c r="K255" s="182"/>
      <c r="L255" s="225">
        <f>'F5 - Operación '!Q227</f>
        <v>0</v>
      </c>
      <c r="M255" s="182"/>
      <c r="N255" s="145">
        <f t="shared" si="9"/>
        <v>0</v>
      </c>
      <c r="O255" s="227" t="e">
        <f t="shared" si="6"/>
        <v>#DIV/0!</v>
      </c>
      <c r="P255" s="182"/>
      <c r="Q255" s="1"/>
      <c r="R255" s="1"/>
      <c r="S255" s="132" t="e">
        <f t="shared" si="7"/>
        <v>#DIV/0!</v>
      </c>
      <c r="T255" s="143" t="e">
        <f t="shared" si="0"/>
        <v>#DIV/0!</v>
      </c>
      <c r="U255" s="143" t="e">
        <f t="shared" si="8"/>
        <v>#DIV/0!</v>
      </c>
      <c r="V255" s="1"/>
      <c r="W255" s="1"/>
      <c r="X255" s="1"/>
      <c r="Y255" s="1"/>
      <c r="Z255" s="1"/>
      <c r="AA255" s="1"/>
      <c r="AB255" s="1"/>
      <c r="AC255" s="1"/>
      <c r="AD255" s="1"/>
      <c r="AE255" s="1"/>
      <c r="AF255" s="1"/>
      <c r="AG255" s="1"/>
      <c r="AH255" s="1"/>
      <c r="AI255" s="1"/>
      <c r="AJ255" s="1"/>
      <c r="AK255" s="1"/>
      <c r="AL255" s="1"/>
      <c r="AM255" s="1"/>
      <c r="AN255" s="1"/>
      <c r="AO255" s="1"/>
    </row>
    <row r="256" spans="1:41" ht="14.25" customHeight="1">
      <c r="A256" s="1"/>
      <c r="B256" s="1"/>
      <c r="C256" s="115">
        <v>51745</v>
      </c>
      <c r="D256" s="125">
        <v>230</v>
      </c>
      <c r="E256" s="146"/>
      <c r="F256" s="227" t="e">
        <f t="shared" si="3"/>
        <v>#DIV/0!</v>
      </c>
      <c r="G256" s="182"/>
      <c r="H256" s="227" t="e">
        <f t="shared" si="4"/>
        <v>#DIV/0!</v>
      </c>
      <c r="I256" s="182"/>
      <c r="J256" s="225" t="e">
        <f t="shared" si="5"/>
        <v>#DIV/0!</v>
      </c>
      <c r="K256" s="182"/>
      <c r="L256" s="225">
        <f>'F5 - Operación '!Q228</f>
        <v>0</v>
      </c>
      <c r="M256" s="182"/>
      <c r="N256" s="145">
        <f t="shared" si="9"/>
        <v>0</v>
      </c>
      <c r="O256" s="227" t="e">
        <f t="shared" si="6"/>
        <v>#DIV/0!</v>
      </c>
      <c r="P256" s="182"/>
      <c r="Q256" s="1"/>
      <c r="R256" s="1"/>
      <c r="S256" s="132" t="e">
        <f t="shared" si="7"/>
        <v>#DIV/0!</v>
      </c>
      <c r="T256" s="143" t="e">
        <f t="shared" si="0"/>
        <v>#DIV/0!</v>
      </c>
      <c r="U256" s="143" t="e">
        <f t="shared" si="8"/>
        <v>#DIV/0!</v>
      </c>
      <c r="V256" s="1"/>
      <c r="W256" s="1"/>
      <c r="X256" s="1"/>
      <c r="Y256" s="1"/>
      <c r="Z256" s="1"/>
      <c r="AA256" s="1"/>
      <c r="AB256" s="1"/>
      <c r="AC256" s="1"/>
      <c r="AD256" s="1"/>
      <c r="AE256" s="1"/>
      <c r="AF256" s="1"/>
      <c r="AG256" s="1"/>
      <c r="AH256" s="1"/>
      <c r="AI256" s="1"/>
      <c r="AJ256" s="1"/>
      <c r="AK256" s="1"/>
      <c r="AL256" s="1"/>
      <c r="AM256" s="1"/>
      <c r="AN256" s="1"/>
      <c r="AO256" s="1"/>
    </row>
    <row r="257" spans="1:41" ht="14.25" customHeight="1">
      <c r="A257" s="1"/>
      <c r="B257" s="1"/>
      <c r="C257" s="115">
        <v>51775</v>
      </c>
      <c r="D257" s="125">
        <v>231</v>
      </c>
      <c r="E257" s="146"/>
      <c r="F257" s="227" t="e">
        <f t="shared" si="3"/>
        <v>#DIV/0!</v>
      </c>
      <c r="G257" s="182"/>
      <c r="H257" s="227" t="e">
        <f t="shared" si="4"/>
        <v>#DIV/0!</v>
      </c>
      <c r="I257" s="182"/>
      <c r="J257" s="225" t="e">
        <f t="shared" si="5"/>
        <v>#DIV/0!</v>
      </c>
      <c r="K257" s="182"/>
      <c r="L257" s="225">
        <f>'F5 - Operación '!Q229</f>
        <v>0</v>
      </c>
      <c r="M257" s="182"/>
      <c r="N257" s="145">
        <f t="shared" si="9"/>
        <v>0</v>
      </c>
      <c r="O257" s="227" t="e">
        <f t="shared" si="6"/>
        <v>#DIV/0!</v>
      </c>
      <c r="P257" s="182"/>
      <c r="Q257" s="1"/>
      <c r="R257" s="1"/>
      <c r="S257" s="132" t="e">
        <f t="shared" si="7"/>
        <v>#DIV/0!</v>
      </c>
      <c r="T257" s="143" t="e">
        <f t="shared" si="0"/>
        <v>#DIV/0!</v>
      </c>
      <c r="U257" s="143" t="e">
        <f t="shared" si="8"/>
        <v>#DIV/0!</v>
      </c>
      <c r="V257" s="1"/>
      <c r="W257" s="1"/>
      <c r="X257" s="1"/>
      <c r="Y257" s="1"/>
      <c r="Z257" s="1"/>
      <c r="AA257" s="1"/>
      <c r="AB257" s="1"/>
      <c r="AC257" s="1"/>
      <c r="AD257" s="1"/>
      <c r="AE257" s="1"/>
      <c r="AF257" s="1"/>
      <c r="AG257" s="1"/>
      <c r="AH257" s="1"/>
      <c r="AI257" s="1"/>
      <c r="AJ257" s="1"/>
      <c r="AK257" s="1"/>
      <c r="AL257" s="1"/>
      <c r="AM257" s="1"/>
      <c r="AN257" s="1"/>
      <c r="AO257" s="1"/>
    </row>
    <row r="258" spans="1:41" ht="14.25" customHeight="1">
      <c r="A258" s="1"/>
      <c r="B258" s="1"/>
      <c r="C258" s="115">
        <v>51806</v>
      </c>
      <c r="D258" s="125">
        <v>232</v>
      </c>
      <c r="E258" s="146"/>
      <c r="F258" s="227" t="e">
        <f t="shared" si="3"/>
        <v>#DIV/0!</v>
      </c>
      <c r="G258" s="182"/>
      <c r="H258" s="227" t="e">
        <f t="shared" si="4"/>
        <v>#DIV/0!</v>
      </c>
      <c r="I258" s="182"/>
      <c r="J258" s="225" t="e">
        <f t="shared" si="5"/>
        <v>#DIV/0!</v>
      </c>
      <c r="K258" s="182"/>
      <c r="L258" s="225">
        <f>'F5 - Operación '!Q230</f>
        <v>0</v>
      </c>
      <c r="M258" s="182"/>
      <c r="N258" s="145">
        <f t="shared" si="9"/>
        <v>0</v>
      </c>
      <c r="O258" s="227" t="e">
        <f t="shared" si="6"/>
        <v>#DIV/0!</v>
      </c>
      <c r="P258" s="182"/>
      <c r="Q258" s="1"/>
      <c r="R258" s="1"/>
      <c r="S258" s="132" t="e">
        <f t="shared" si="7"/>
        <v>#DIV/0!</v>
      </c>
      <c r="T258" s="143" t="e">
        <f t="shared" si="0"/>
        <v>#DIV/0!</v>
      </c>
      <c r="U258" s="143" t="e">
        <f t="shared" si="8"/>
        <v>#DIV/0!</v>
      </c>
      <c r="V258" s="1"/>
      <c r="W258" s="1"/>
      <c r="X258" s="1"/>
      <c r="Y258" s="1"/>
      <c r="Z258" s="1"/>
      <c r="AA258" s="1"/>
      <c r="AB258" s="1"/>
      <c r="AC258" s="1"/>
      <c r="AD258" s="1"/>
      <c r="AE258" s="1"/>
      <c r="AF258" s="1"/>
      <c r="AG258" s="1"/>
      <c r="AH258" s="1"/>
      <c r="AI258" s="1"/>
      <c r="AJ258" s="1"/>
      <c r="AK258" s="1"/>
      <c r="AL258" s="1"/>
      <c r="AM258" s="1"/>
      <c r="AN258" s="1"/>
      <c r="AO258" s="1"/>
    </row>
    <row r="259" spans="1:41" ht="14.25" customHeight="1">
      <c r="A259" s="1"/>
      <c r="B259" s="1"/>
      <c r="C259" s="115">
        <v>51836</v>
      </c>
      <c r="D259" s="125">
        <v>233</v>
      </c>
      <c r="E259" s="146"/>
      <c r="F259" s="227" t="e">
        <f t="shared" si="3"/>
        <v>#DIV/0!</v>
      </c>
      <c r="G259" s="182"/>
      <c r="H259" s="227" t="e">
        <f t="shared" si="4"/>
        <v>#DIV/0!</v>
      </c>
      <c r="I259" s="182"/>
      <c r="J259" s="225" t="e">
        <f t="shared" si="5"/>
        <v>#DIV/0!</v>
      </c>
      <c r="K259" s="182"/>
      <c r="L259" s="225">
        <f>'F5 - Operación '!Q231</f>
        <v>0</v>
      </c>
      <c r="M259" s="182"/>
      <c r="N259" s="145">
        <f t="shared" si="9"/>
        <v>0</v>
      </c>
      <c r="O259" s="227" t="e">
        <f t="shared" si="6"/>
        <v>#DIV/0!</v>
      </c>
      <c r="P259" s="182"/>
      <c r="Q259" s="1"/>
      <c r="R259" s="1"/>
      <c r="S259" s="132" t="e">
        <f t="shared" si="7"/>
        <v>#DIV/0!</v>
      </c>
      <c r="T259" s="143" t="e">
        <f t="shared" si="0"/>
        <v>#DIV/0!</v>
      </c>
      <c r="U259" s="143" t="e">
        <f t="shared" si="8"/>
        <v>#DIV/0!</v>
      </c>
      <c r="V259" s="1"/>
      <c r="W259" s="1"/>
      <c r="X259" s="1"/>
      <c r="Y259" s="1"/>
      <c r="Z259" s="1"/>
      <c r="AA259" s="1"/>
      <c r="AB259" s="1"/>
      <c r="AC259" s="1"/>
      <c r="AD259" s="1"/>
      <c r="AE259" s="1"/>
      <c r="AF259" s="1"/>
      <c r="AG259" s="1"/>
      <c r="AH259" s="1"/>
      <c r="AI259" s="1"/>
      <c r="AJ259" s="1"/>
      <c r="AK259" s="1"/>
      <c r="AL259" s="1"/>
      <c r="AM259" s="1"/>
      <c r="AN259" s="1"/>
      <c r="AO259" s="1"/>
    </row>
    <row r="260" spans="1:41" ht="14.25" customHeight="1">
      <c r="A260" s="1"/>
      <c r="B260" s="1"/>
      <c r="C260" s="115">
        <v>51867</v>
      </c>
      <c r="D260" s="125">
        <v>234</v>
      </c>
      <c r="E260" s="146"/>
      <c r="F260" s="227" t="e">
        <f t="shared" si="3"/>
        <v>#DIV/0!</v>
      </c>
      <c r="G260" s="182"/>
      <c r="H260" s="227" t="e">
        <f t="shared" si="4"/>
        <v>#DIV/0!</v>
      </c>
      <c r="I260" s="182"/>
      <c r="J260" s="225" t="e">
        <f t="shared" si="5"/>
        <v>#DIV/0!</v>
      </c>
      <c r="K260" s="182"/>
      <c r="L260" s="225">
        <f>'F5 - Operación '!Q232</f>
        <v>0</v>
      </c>
      <c r="M260" s="182"/>
      <c r="N260" s="145">
        <f t="shared" si="9"/>
        <v>0</v>
      </c>
      <c r="O260" s="227" t="e">
        <f t="shared" si="6"/>
        <v>#DIV/0!</v>
      </c>
      <c r="P260" s="182"/>
      <c r="Q260" s="1"/>
      <c r="R260" s="1"/>
      <c r="S260" s="132" t="e">
        <f t="shared" si="7"/>
        <v>#DIV/0!</v>
      </c>
      <c r="T260" s="143" t="e">
        <f t="shared" si="0"/>
        <v>#DIV/0!</v>
      </c>
      <c r="U260" s="143" t="e">
        <f t="shared" si="8"/>
        <v>#DIV/0!</v>
      </c>
      <c r="V260" s="1"/>
      <c r="W260" s="1"/>
      <c r="X260" s="1"/>
      <c r="Y260" s="1"/>
      <c r="Z260" s="1"/>
      <c r="AA260" s="1"/>
      <c r="AB260" s="1"/>
      <c r="AC260" s="1"/>
      <c r="AD260" s="1"/>
      <c r="AE260" s="1"/>
      <c r="AF260" s="1"/>
      <c r="AG260" s="1"/>
      <c r="AH260" s="1"/>
      <c r="AI260" s="1"/>
      <c r="AJ260" s="1"/>
      <c r="AK260" s="1"/>
      <c r="AL260" s="1"/>
      <c r="AM260" s="1"/>
      <c r="AN260" s="1"/>
      <c r="AO260" s="1"/>
    </row>
    <row r="261" spans="1:41" ht="14.25" customHeight="1">
      <c r="A261" s="1"/>
      <c r="B261" s="1"/>
      <c r="C261" s="115">
        <v>51898</v>
      </c>
      <c r="D261" s="125">
        <v>235</v>
      </c>
      <c r="E261" s="146"/>
      <c r="F261" s="227" t="e">
        <f t="shared" si="3"/>
        <v>#DIV/0!</v>
      </c>
      <c r="G261" s="182"/>
      <c r="H261" s="227" t="e">
        <f t="shared" si="4"/>
        <v>#DIV/0!</v>
      </c>
      <c r="I261" s="182"/>
      <c r="J261" s="225" t="e">
        <f t="shared" si="5"/>
        <v>#DIV/0!</v>
      </c>
      <c r="K261" s="182"/>
      <c r="L261" s="225">
        <f>'F5 - Operación '!Q233</f>
        <v>0</v>
      </c>
      <c r="M261" s="182"/>
      <c r="N261" s="145">
        <f t="shared" si="9"/>
        <v>0</v>
      </c>
      <c r="O261" s="227" t="e">
        <f t="shared" si="6"/>
        <v>#DIV/0!</v>
      </c>
      <c r="P261" s="182"/>
      <c r="Q261" s="1"/>
      <c r="R261" s="1"/>
      <c r="S261" s="132" t="e">
        <f t="shared" si="7"/>
        <v>#DIV/0!</v>
      </c>
      <c r="T261" s="143" t="e">
        <f t="shared" si="0"/>
        <v>#DIV/0!</v>
      </c>
      <c r="U261" s="143" t="e">
        <f t="shared" si="8"/>
        <v>#DIV/0!</v>
      </c>
      <c r="V261" s="1"/>
      <c r="W261" s="1"/>
      <c r="X261" s="1"/>
      <c r="Y261" s="1"/>
      <c r="Z261" s="1"/>
      <c r="AA261" s="1"/>
      <c r="AB261" s="1"/>
      <c r="AC261" s="1"/>
      <c r="AD261" s="1"/>
      <c r="AE261" s="1"/>
      <c r="AF261" s="1"/>
      <c r="AG261" s="1"/>
      <c r="AH261" s="1"/>
      <c r="AI261" s="1"/>
      <c r="AJ261" s="1"/>
      <c r="AK261" s="1"/>
      <c r="AL261" s="1"/>
      <c r="AM261" s="1"/>
      <c r="AN261" s="1"/>
      <c r="AO261" s="1"/>
    </row>
    <row r="262" spans="1:41" ht="14.25" customHeight="1">
      <c r="A262" s="1"/>
      <c r="B262" s="1"/>
      <c r="C262" s="115">
        <v>51926</v>
      </c>
      <c r="D262" s="125">
        <v>236</v>
      </c>
      <c r="E262" s="146"/>
      <c r="F262" s="227" t="e">
        <f t="shared" si="3"/>
        <v>#DIV/0!</v>
      </c>
      <c r="G262" s="182"/>
      <c r="H262" s="227" t="e">
        <f t="shared" si="4"/>
        <v>#DIV/0!</v>
      </c>
      <c r="I262" s="182"/>
      <c r="J262" s="225" t="e">
        <f t="shared" si="5"/>
        <v>#DIV/0!</v>
      </c>
      <c r="K262" s="182"/>
      <c r="L262" s="225">
        <f>'F5 - Operación '!Q234</f>
        <v>0</v>
      </c>
      <c r="M262" s="182"/>
      <c r="N262" s="145">
        <f t="shared" si="9"/>
        <v>0</v>
      </c>
      <c r="O262" s="227" t="e">
        <f t="shared" si="6"/>
        <v>#DIV/0!</v>
      </c>
      <c r="P262" s="182"/>
      <c r="Q262" s="1"/>
      <c r="R262" s="1"/>
      <c r="S262" s="132" t="e">
        <f t="shared" si="7"/>
        <v>#DIV/0!</v>
      </c>
      <c r="T262" s="143" t="e">
        <f t="shared" si="0"/>
        <v>#DIV/0!</v>
      </c>
      <c r="U262" s="143" t="e">
        <f t="shared" si="8"/>
        <v>#DIV/0!</v>
      </c>
      <c r="V262" s="1"/>
      <c r="W262" s="1"/>
      <c r="X262" s="1"/>
      <c r="Y262" s="1"/>
      <c r="Z262" s="1"/>
      <c r="AA262" s="1"/>
      <c r="AB262" s="1"/>
      <c r="AC262" s="1"/>
      <c r="AD262" s="1"/>
      <c r="AE262" s="1"/>
      <c r="AF262" s="1"/>
      <c r="AG262" s="1"/>
      <c r="AH262" s="1"/>
      <c r="AI262" s="1"/>
      <c r="AJ262" s="1"/>
      <c r="AK262" s="1"/>
      <c r="AL262" s="1"/>
      <c r="AM262" s="1"/>
      <c r="AN262" s="1"/>
      <c r="AO262" s="1"/>
    </row>
    <row r="263" spans="1:41" ht="14.25" customHeight="1">
      <c r="A263" s="1"/>
      <c r="B263" s="1"/>
      <c r="C263" s="115">
        <v>51957</v>
      </c>
      <c r="D263" s="125">
        <v>237</v>
      </c>
      <c r="E263" s="146"/>
      <c r="F263" s="227" t="e">
        <f t="shared" si="3"/>
        <v>#DIV/0!</v>
      </c>
      <c r="G263" s="182"/>
      <c r="H263" s="227" t="e">
        <f t="shared" si="4"/>
        <v>#DIV/0!</v>
      </c>
      <c r="I263" s="182"/>
      <c r="J263" s="225" t="e">
        <f t="shared" si="5"/>
        <v>#DIV/0!</v>
      </c>
      <c r="K263" s="182"/>
      <c r="L263" s="225">
        <f>'F5 - Operación '!Q235</f>
        <v>0</v>
      </c>
      <c r="M263" s="182"/>
      <c r="N263" s="145">
        <f t="shared" si="9"/>
        <v>0</v>
      </c>
      <c r="O263" s="227" t="e">
        <f t="shared" si="6"/>
        <v>#DIV/0!</v>
      </c>
      <c r="P263" s="182"/>
      <c r="Q263" s="1"/>
      <c r="R263" s="1"/>
      <c r="S263" s="132" t="e">
        <f t="shared" si="7"/>
        <v>#DIV/0!</v>
      </c>
      <c r="T263" s="143" t="e">
        <f t="shared" si="0"/>
        <v>#DIV/0!</v>
      </c>
      <c r="U263" s="143" t="e">
        <f t="shared" si="8"/>
        <v>#DIV/0!</v>
      </c>
      <c r="V263" s="1"/>
      <c r="W263" s="1"/>
      <c r="X263" s="1"/>
      <c r="Y263" s="1"/>
      <c r="Z263" s="1"/>
      <c r="AA263" s="1"/>
      <c r="AB263" s="1"/>
      <c r="AC263" s="1"/>
      <c r="AD263" s="1"/>
      <c r="AE263" s="1"/>
      <c r="AF263" s="1"/>
      <c r="AG263" s="1"/>
      <c r="AH263" s="1"/>
      <c r="AI263" s="1"/>
      <c r="AJ263" s="1"/>
      <c r="AK263" s="1"/>
      <c r="AL263" s="1"/>
      <c r="AM263" s="1"/>
      <c r="AN263" s="1"/>
      <c r="AO263" s="1"/>
    </row>
    <row r="264" spans="1:41" ht="14.25" customHeight="1">
      <c r="A264" s="1"/>
      <c r="B264" s="1"/>
      <c r="C264" s="115">
        <v>51987</v>
      </c>
      <c r="D264" s="125">
        <v>238</v>
      </c>
      <c r="E264" s="146"/>
      <c r="F264" s="227" t="e">
        <f t="shared" si="3"/>
        <v>#DIV/0!</v>
      </c>
      <c r="G264" s="182"/>
      <c r="H264" s="227" t="e">
        <f t="shared" si="4"/>
        <v>#DIV/0!</v>
      </c>
      <c r="I264" s="182"/>
      <c r="J264" s="225" t="e">
        <f t="shared" si="5"/>
        <v>#DIV/0!</v>
      </c>
      <c r="K264" s="182"/>
      <c r="L264" s="225">
        <f>'F5 - Operación '!Q236</f>
        <v>0</v>
      </c>
      <c r="M264" s="182"/>
      <c r="N264" s="145">
        <f t="shared" si="9"/>
        <v>0</v>
      </c>
      <c r="O264" s="227" t="e">
        <f t="shared" si="6"/>
        <v>#DIV/0!</v>
      </c>
      <c r="P264" s="182"/>
      <c r="Q264" s="1"/>
      <c r="R264" s="1"/>
      <c r="S264" s="132" t="e">
        <f t="shared" si="7"/>
        <v>#DIV/0!</v>
      </c>
      <c r="T264" s="143" t="e">
        <f t="shared" si="0"/>
        <v>#DIV/0!</v>
      </c>
      <c r="U264" s="143" t="e">
        <f t="shared" si="8"/>
        <v>#DIV/0!</v>
      </c>
      <c r="V264" s="1"/>
      <c r="W264" s="1"/>
      <c r="X264" s="1"/>
      <c r="Y264" s="1"/>
      <c r="Z264" s="1"/>
      <c r="AA264" s="1"/>
      <c r="AB264" s="1"/>
      <c r="AC264" s="1"/>
      <c r="AD264" s="1"/>
      <c r="AE264" s="1"/>
      <c r="AF264" s="1"/>
      <c r="AG264" s="1"/>
      <c r="AH264" s="1"/>
      <c r="AI264" s="1"/>
      <c r="AJ264" s="1"/>
      <c r="AK264" s="1"/>
      <c r="AL264" s="1"/>
      <c r="AM264" s="1"/>
      <c r="AN264" s="1"/>
      <c r="AO264" s="1"/>
    </row>
    <row r="265" spans="1:41" ht="14.25" customHeight="1">
      <c r="A265" s="1"/>
      <c r="B265" s="1"/>
      <c r="C265" s="115">
        <v>52018</v>
      </c>
      <c r="D265" s="125">
        <v>239</v>
      </c>
      <c r="E265" s="146"/>
      <c r="F265" s="227" t="e">
        <f t="shared" si="3"/>
        <v>#DIV/0!</v>
      </c>
      <c r="G265" s="182"/>
      <c r="H265" s="227" t="e">
        <f t="shared" si="4"/>
        <v>#DIV/0!</v>
      </c>
      <c r="I265" s="182"/>
      <c r="J265" s="225" t="e">
        <f t="shared" si="5"/>
        <v>#DIV/0!</v>
      </c>
      <c r="K265" s="182"/>
      <c r="L265" s="225">
        <f>'F5 - Operación '!Q237</f>
        <v>0</v>
      </c>
      <c r="M265" s="182"/>
      <c r="N265" s="145">
        <f t="shared" si="9"/>
        <v>0</v>
      </c>
      <c r="O265" s="227" t="e">
        <f t="shared" si="6"/>
        <v>#DIV/0!</v>
      </c>
      <c r="P265" s="182"/>
      <c r="Q265" s="1"/>
      <c r="R265" s="1"/>
      <c r="S265" s="132" t="e">
        <f t="shared" si="7"/>
        <v>#DIV/0!</v>
      </c>
      <c r="T265" s="143" t="e">
        <f t="shared" si="0"/>
        <v>#DIV/0!</v>
      </c>
      <c r="U265" s="143" t="e">
        <f t="shared" si="8"/>
        <v>#DIV/0!</v>
      </c>
      <c r="V265" s="1"/>
      <c r="W265" s="1"/>
      <c r="X265" s="1"/>
      <c r="Y265" s="1"/>
      <c r="Z265" s="1"/>
      <c r="AA265" s="1"/>
      <c r="AB265" s="1"/>
      <c r="AC265" s="1"/>
      <c r="AD265" s="1"/>
      <c r="AE265" s="1"/>
      <c r="AF265" s="1"/>
      <c r="AG265" s="1"/>
      <c r="AH265" s="1"/>
      <c r="AI265" s="1"/>
      <c r="AJ265" s="1"/>
      <c r="AK265" s="1"/>
      <c r="AL265" s="1"/>
      <c r="AM265" s="1"/>
      <c r="AN265" s="1"/>
      <c r="AO265" s="1"/>
    </row>
    <row r="266" spans="1:41" ht="14.25" customHeight="1">
      <c r="A266" s="1"/>
      <c r="B266" s="1"/>
      <c r="C266" s="115">
        <v>52048</v>
      </c>
      <c r="D266" s="125">
        <v>240</v>
      </c>
      <c r="E266" s="146"/>
      <c r="F266" s="227" t="e">
        <f t="shared" si="3"/>
        <v>#DIV/0!</v>
      </c>
      <c r="G266" s="182"/>
      <c r="H266" s="227" t="e">
        <f t="shared" si="4"/>
        <v>#DIV/0!</v>
      </c>
      <c r="I266" s="182"/>
      <c r="J266" s="225" t="e">
        <f t="shared" si="5"/>
        <v>#DIV/0!</v>
      </c>
      <c r="K266" s="182"/>
      <c r="L266" s="225">
        <f>'F5 - Operación '!Q238</f>
        <v>0</v>
      </c>
      <c r="M266" s="182"/>
      <c r="N266" s="145">
        <f t="shared" si="9"/>
        <v>0</v>
      </c>
      <c r="O266" s="227" t="e">
        <f t="shared" si="6"/>
        <v>#DIV/0!</v>
      </c>
      <c r="P266" s="182"/>
      <c r="Q266" s="1"/>
      <c r="R266" s="1"/>
      <c r="S266" s="132" t="e">
        <f t="shared" si="7"/>
        <v>#DIV/0!</v>
      </c>
      <c r="T266" s="143" t="e">
        <f t="shared" si="0"/>
        <v>#DIV/0!</v>
      </c>
      <c r="U266" s="143" t="e">
        <f t="shared" si="8"/>
        <v>#DIV/0!</v>
      </c>
      <c r="V266" s="1"/>
      <c r="W266" s="1"/>
      <c r="X266" s="1"/>
      <c r="Y266" s="1"/>
      <c r="Z266" s="1"/>
      <c r="AA266" s="1"/>
      <c r="AB266" s="1"/>
      <c r="AC266" s="1"/>
      <c r="AD266" s="1"/>
      <c r="AE266" s="1"/>
      <c r="AF266" s="1"/>
      <c r="AG266" s="1"/>
      <c r="AH266" s="1"/>
      <c r="AI266" s="1"/>
      <c r="AJ266" s="1"/>
      <c r="AK266" s="1"/>
      <c r="AL266" s="1"/>
      <c r="AM266" s="1"/>
      <c r="AN266" s="1"/>
      <c r="AO266" s="1"/>
    </row>
    <row r="267" spans="1:41" ht="14.25" customHeight="1">
      <c r="A267" s="1"/>
      <c r="B267" s="1"/>
      <c r="C267" s="115">
        <v>52079</v>
      </c>
      <c r="D267" s="125">
        <v>241</v>
      </c>
      <c r="E267" s="146"/>
      <c r="F267" s="227" t="e">
        <f t="shared" si="3"/>
        <v>#DIV/0!</v>
      </c>
      <c r="G267" s="182"/>
      <c r="H267" s="227" t="e">
        <f t="shared" si="4"/>
        <v>#DIV/0!</v>
      </c>
      <c r="I267" s="182"/>
      <c r="J267" s="225" t="e">
        <f t="shared" si="5"/>
        <v>#DIV/0!</v>
      </c>
      <c r="K267" s="182"/>
      <c r="L267" s="225">
        <f>'F5 - Operación '!Q239</f>
        <v>0</v>
      </c>
      <c r="M267" s="182"/>
      <c r="N267" s="145">
        <f t="shared" si="9"/>
        <v>0</v>
      </c>
      <c r="O267" s="227" t="e">
        <f t="shared" si="6"/>
        <v>#DIV/0!</v>
      </c>
      <c r="P267" s="182"/>
      <c r="Q267" s="1"/>
      <c r="R267" s="1"/>
      <c r="S267" s="132" t="e">
        <f t="shared" si="7"/>
        <v>#DIV/0!</v>
      </c>
      <c r="T267" s="143" t="e">
        <f t="shared" si="0"/>
        <v>#DIV/0!</v>
      </c>
      <c r="U267" s="143" t="e">
        <f t="shared" si="8"/>
        <v>#DIV/0!</v>
      </c>
      <c r="V267" s="1"/>
      <c r="W267" s="1"/>
      <c r="X267" s="1"/>
      <c r="Y267" s="1"/>
      <c r="Z267" s="1"/>
      <c r="AA267" s="1"/>
      <c r="AB267" s="1"/>
      <c r="AC267" s="1"/>
      <c r="AD267" s="1"/>
      <c r="AE267" s="1"/>
      <c r="AF267" s="1"/>
      <c r="AG267" s="1"/>
      <c r="AH267" s="1"/>
      <c r="AI267" s="1"/>
      <c r="AJ267" s="1"/>
      <c r="AK267" s="1"/>
      <c r="AL267" s="1"/>
      <c r="AM267" s="1"/>
      <c r="AN267" s="1"/>
      <c r="AO267" s="1"/>
    </row>
    <row r="268" spans="1:41" ht="14.25" customHeight="1">
      <c r="A268" s="1"/>
      <c r="B268" s="1"/>
      <c r="C268" s="115">
        <v>52110</v>
      </c>
      <c r="D268" s="125">
        <v>242</v>
      </c>
      <c r="E268" s="146"/>
      <c r="F268" s="227" t="e">
        <f t="shared" si="3"/>
        <v>#DIV/0!</v>
      </c>
      <c r="G268" s="182"/>
      <c r="H268" s="227" t="e">
        <f t="shared" si="4"/>
        <v>#DIV/0!</v>
      </c>
      <c r="I268" s="182"/>
      <c r="J268" s="225" t="e">
        <f t="shared" si="5"/>
        <v>#DIV/0!</v>
      </c>
      <c r="K268" s="182"/>
      <c r="L268" s="225">
        <f>'F5 - Operación '!Q240</f>
        <v>0</v>
      </c>
      <c r="M268" s="182"/>
      <c r="N268" s="145">
        <f t="shared" si="9"/>
        <v>0</v>
      </c>
      <c r="O268" s="227" t="e">
        <f t="shared" si="6"/>
        <v>#DIV/0!</v>
      </c>
      <c r="P268" s="182"/>
      <c r="Q268" s="1"/>
      <c r="R268" s="1"/>
      <c r="S268" s="132" t="e">
        <f t="shared" si="7"/>
        <v>#DIV/0!</v>
      </c>
      <c r="T268" s="143" t="e">
        <f t="shared" si="0"/>
        <v>#DIV/0!</v>
      </c>
      <c r="U268" s="143" t="e">
        <f t="shared" si="8"/>
        <v>#DIV/0!</v>
      </c>
      <c r="V268" s="1"/>
      <c r="W268" s="1"/>
      <c r="X268" s="1"/>
      <c r="Y268" s="1"/>
      <c r="Z268" s="1"/>
      <c r="AA268" s="1"/>
      <c r="AB268" s="1"/>
      <c r="AC268" s="1"/>
      <c r="AD268" s="1"/>
      <c r="AE268" s="1"/>
      <c r="AF268" s="1"/>
      <c r="AG268" s="1"/>
      <c r="AH268" s="1"/>
      <c r="AI268" s="1"/>
      <c r="AJ268" s="1"/>
      <c r="AK268" s="1"/>
      <c r="AL268" s="1"/>
      <c r="AM268" s="1"/>
      <c r="AN268" s="1"/>
      <c r="AO268" s="1"/>
    </row>
    <row r="269" spans="1:41" ht="14.25" customHeight="1">
      <c r="A269" s="1"/>
      <c r="B269" s="1"/>
      <c r="C269" s="115">
        <v>52140</v>
      </c>
      <c r="D269" s="125">
        <v>243</v>
      </c>
      <c r="E269" s="146"/>
      <c r="F269" s="227" t="e">
        <f t="shared" si="3"/>
        <v>#DIV/0!</v>
      </c>
      <c r="G269" s="182"/>
      <c r="H269" s="227" t="e">
        <f t="shared" si="4"/>
        <v>#DIV/0!</v>
      </c>
      <c r="I269" s="182"/>
      <c r="J269" s="225" t="e">
        <f t="shared" si="5"/>
        <v>#DIV/0!</v>
      </c>
      <c r="K269" s="182"/>
      <c r="L269" s="225">
        <f>'F5 - Operación '!Q241</f>
        <v>0</v>
      </c>
      <c r="M269" s="182"/>
      <c r="N269" s="145">
        <f t="shared" si="9"/>
        <v>0</v>
      </c>
      <c r="O269" s="227" t="e">
        <f t="shared" si="6"/>
        <v>#DIV/0!</v>
      </c>
      <c r="P269" s="182"/>
      <c r="Q269" s="1"/>
      <c r="R269" s="1"/>
      <c r="S269" s="132" t="e">
        <f t="shared" si="7"/>
        <v>#DIV/0!</v>
      </c>
      <c r="T269" s="143" t="e">
        <f t="shared" si="0"/>
        <v>#DIV/0!</v>
      </c>
      <c r="U269" s="143" t="e">
        <f t="shared" si="8"/>
        <v>#DIV/0!</v>
      </c>
      <c r="V269" s="1"/>
      <c r="W269" s="1"/>
      <c r="X269" s="1"/>
      <c r="Y269" s="1"/>
      <c r="Z269" s="1"/>
      <c r="AA269" s="1"/>
      <c r="AB269" s="1"/>
      <c r="AC269" s="1"/>
      <c r="AD269" s="1"/>
      <c r="AE269" s="1"/>
      <c r="AF269" s="1"/>
      <c r="AG269" s="1"/>
      <c r="AH269" s="1"/>
      <c r="AI269" s="1"/>
      <c r="AJ269" s="1"/>
      <c r="AK269" s="1"/>
      <c r="AL269" s="1"/>
      <c r="AM269" s="1"/>
      <c r="AN269" s="1"/>
      <c r="AO269" s="1"/>
    </row>
    <row r="270" spans="1:41" ht="14.25" customHeight="1">
      <c r="A270" s="1"/>
      <c r="B270" s="1"/>
      <c r="C270" s="115">
        <v>52171</v>
      </c>
      <c r="D270" s="125">
        <v>244</v>
      </c>
      <c r="E270" s="146"/>
      <c r="F270" s="227" t="e">
        <f t="shared" si="3"/>
        <v>#DIV/0!</v>
      </c>
      <c r="G270" s="182"/>
      <c r="H270" s="227" t="e">
        <f t="shared" si="4"/>
        <v>#DIV/0!</v>
      </c>
      <c r="I270" s="182"/>
      <c r="J270" s="225" t="e">
        <f t="shared" si="5"/>
        <v>#DIV/0!</v>
      </c>
      <c r="K270" s="182"/>
      <c r="L270" s="225">
        <f>'F5 - Operación '!Q242</f>
        <v>0</v>
      </c>
      <c r="M270" s="182"/>
      <c r="N270" s="145">
        <f t="shared" si="9"/>
        <v>0</v>
      </c>
      <c r="O270" s="227" t="e">
        <f t="shared" si="6"/>
        <v>#DIV/0!</v>
      </c>
      <c r="P270" s="182"/>
      <c r="Q270" s="1"/>
      <c r="R270" s="1"/>
      <c r="S270" s="132" t="e">
        <f t="shared" si="7"/>
        <v>#DIV/0!</v>
      </c>
      <c r="T270" s="143" t="e">
        <f t="shared" si="0"/>
        <v>#DIV/0!</v>
      </c>
      <c r="U270" s="143" t="e">
        <f t="shared" si="8"/>
        <v>#DIV/0!</v>
      </c>
      <c r="V270" s="1"/>
      <c r="W270" s="1"/>
      <c r="X270" s="1"/>
      <c r="Y270" s="1"/>
      <c r="Z270" s="1"/>
      <c r="AA270" s="1"/>
      <c r="AB270" s="1"/>
      <c r="AC270" s="1"/>
      <c r="AD270" s="1"/>
      <c r="AE270" s="1"/>
      <c r="AF270" s="1"/>
      <c r="AG270" s="1"/>
      <c r="AH270" s="1"/>
      <c r="AI270" s="1"/>
      <c r="AJ270" s="1"/>
      <c r="AK270" s="1"/>
      <c r="AL270" s="1"/>
      <c r="AM270" s="1"/>
      <c r="AN270" s="1"/>
      <c r="AO270" s="1"/>
    </row>
    <row r="271" spans="1:41" ht="14.25" customHeight="1">
      <c r="A271" s="1"/>
      <c r="B271" s="1"/>
      <c r="C271" s="115">
        <v>52201</v>
      </c>
      <c r="D271" s="125">
        <v>245</v>
      </c>
      <c r="E271" s="146"/>
      <c r="F271" s="227" t="e">
        <f t="shared" si="3"/>
        <v>#DIV/0!</v>
      </c>
      <c r="G271" s="182"/>
      <c r="H271" s="227" t="e">
        <f t="shared" si="4"/>
        <v>#DIV/0!</v>
      </c>
      <c r="I271" s="182"/>
      <c r="J271" s="225" t="e">
        <f t="shared" si="5"/>
        <v>#DIV/0!</v>
      </c>
      <c r="K271" s="182"/>
      <c r="L271" s="225">
        <f>'F5 - Operación '!Q243</f>
        <v>0</v>
      </c>
      <c r="M271" s="182"/>
      <c r="N271" s="145">
        <f t="shared" si="9"/>
        <v>0</v>
      </c>
      <c r="O271" s="227" t="e">
        <f t="shared" si="6"/>
        <v>#DIV/0!</v>
      </c>
      <c r="P271" s="182"/>
      <c r="Q271" s="1"/>
      <c r="R271" s="1"/>
      <c r="S271" s="132" t="e">
        <f t="shared" si="7"/>
        <v>#DIV/0!</v>
      </c>
      <c r="T271" s="143" t="e">
        <f t="shared" si="0"/>
        <v>#DIV/0!</v>
      </c>
      <c r="U271" s="143" t="e">
        <f t="shared" si="8"/>
        <v>#DIV/0!</v>
      </c>
      <c r="V271" s="1"/>
      <c r="W271" s="1"/>
      <c r="X271" s="1"/>
      <c r="Y271" s="1"/>
      <c r="Z271" s="1"/>
      <c r="AA271" s="1"/>
      <c r="AB271" s="1"/>
      <c r="AC271" s="1"/>
      <c r="AD271" s="1"/>
      <c r="AE271" s="1"/>
      <c r="AF271" s="1"/>
      <c r="AG271" s="1"/>
      <c r="AH271" s="1"/>
      <c r="AI271" s="1"/>
      <c r="AJ271" s="1"/>
      <c r="AK271" s="1"/>
      <c r="AL271" s="1"/>
      <c r="AM271" s="1"/>
      <c r="AN271" s="1"/>
      <c r="AO271" s="1"/>
    </row>
    <row r="272" spans="1:41" ht="14.25" customHeight="1">
      <c r="A272" s="1"/>
      <c r="B272" s="1"/>
      <c r="C272" s="115">
        <v>52232</v>
      </c>
      <c r="D272" s="125">
        <v>246</v>
      </c>
      <c r="E272" s="146"/>
      <c r="F272" s="227" t="e">
        <f t="shared" si="3"/>
        <v>#DIV/0!</v>
      </c>
      <c r="G272" s="182"/>
      <c r="H272" s="227" t="e">
        <f t="shared" si="4"/>
        <v>#DIV/0!</v>
      </c>
      <c r="I272" s="182"/>
      <c r="J272" s="225" t="e">
        <f t="shared" si="5"/>
        <v>#DIV/0!</v>
      </c>
      <c r="K272" s="182"/>
      <c r="L272" s="225">
        <f>'F5 - Operación '!Q244</f>
        <v>0</v>
      </c>
      <c r="M272" s="182"/>
      <c r="N272" s="145">
        <f t="shared" si="9"/>
        <v>0</v>
      </c>
      <c r="O272" s="227" t="e">
        <f t="shared" si="6"/>
        <v>#DIV/0!</v>
      </c>
      <c r="P272" s="182"/>
      <c r="Q272" s="1"/>
      <c r="R272" s="1"/>
      <c r="S272" s="132" t="e">
        <f t="shared" si="7"/>
        <v>#DIV/0!</v>
      </c>
      <c r="T272" s="143" t="e">
        <f t="shared" si="0"/>
        <v>#DIV/0!</v>
      </c>
      <c r="U272" s="143" t="e">
        <f t="shared" si="8"/>
        <v>#DIV/0!</v>
      </c>
      <c r="V272" s="1"/>
      <c r="W272" s="1"/>
      <c r="X272" s="1"/>
      <c r="Y272" s="1"/>
      <c r="Z272" s="1"/>
      <c r="AA272" s="1"/>
      <c r="AB272" s="1"/>
      <c r="AC272" s="1"/>
      <c r="AD272" s="1"/>
      <c r="AE272" s="1"/>
      <c r="AF272" s="1"/>
      <c r="AG272" s="1"/>
      <c r="AH272" s="1"/>
      <c r="AI272" s="1"/>
      <c r="AJ272" s="1"/>
      <c r="AK272" s="1"/>
      <c r="AL272" s="1"/>
      <c r="AM272" s="1"/>
      <c r="AN272" s="1"/>
      <c r="AO272" s="1"/>
    </row>
    <row r="273" spans="1:41" ht="14.25" customHeight="1">
      <c r="A273" s="1"/>
      <c r="B273" s="1"/>
      <c r="C273" s="115">
        <v>52263</v>
      </c>
      <c r="D273" s="125">
        <v>247</v>
      </c>
      <c r="E273" s="146"/>
      <c r="F273" s="227" t="e">
        <f t="shared" si="3"/>
        <v>#DIV/0!</v>
      </c>
      <c r="G273" s="182"/>
      <c r="H273" s="227" t="e">
        <f t="shared" si="4"/>
        <v>#DIV/0!</v>
      </c>
      <c r="I273" s="182"/>
      <c r="J273" s="225" t="e">
        <f t="shared" si="5"/>
        <v>#DIV/0!</v>
      </c>
      <c r="K273" s="182"/>
      <c r="L273" s="225">
        <f>'F5 - Operación '!Q245</f>
        <v>0</v>
      </c>
      <c r="M273" s="182"/>
      <c r="N273" s="145">
        <f t="shared" si="9"/>
        <v>0</v>
      </c>
      <c r="O273" s="227" t="e">
        <f t="shared" si="6"/>
        <v>#DIV/0!</v>
      </c>
      <c r="P273" s="182"/>
      <c r="Q273" s="1"/>
      <c r="R273" s="1"/>
      <c r="S273" s="132" t="e">
        <f t="shared" si="7"/>
        <v>#DIV/0!</v>
      </c>
      <c r="T273" s="143" t="e">
        <f t="shared" si="0"/>
        <v>#DIV/0!</v>
      </c>
      <c r="U273" s="143" t="e">
        <f t="shared" si="8"/>
        <v>#DIV/0!</v>
      </c>
      <c r="V273" s="1"/>
      <c r="W273" s="1"/>
      <c r="X273" s="1"/>
      <c r="Y273" s="1"/>
      <c r="Z273" s="1"/>
      <c r="AA273" s="1"/>
      <c r="AB273" s="1"/>
      <c r="AC273" s="1"/>
      <c r="AD273" s="1"/>
      <c r="AE273" s="1"/>
      <c r="AF273" s="1"/>
      <c r="AG273" s="1"/>
      <c r="AH273" s="1"/>
      <c r="AI273" s="1"/>
      <c r="AJ273" s="1"/>
      <c r="AK273" s="1"/>
      <c r="AL273" s="1"/>
      <c r="AM273" s="1"/>
      <c r="AN273" s="1"/>
      <c r="AO273" s="1"/>
    </row>
    <row r="274" spans="1:41" ht="14.25" customHeight="1">
      <c r="A274" s="1"/>
      <c r="B274" s="1"/>
      <c r="C274" s="115">
        <v>52291</v>
      </c>
      <c r="D274" s="125">
        <v>248</v>
      </c>
      <c r="E274" s="146"/>
      <c r="F274" s="227" t="e">
        <f t="shared" si="3"/>
        <v>#DIV/0!</v>
      </c>
      <c r="G274" s="182"/>
      <c r="H274" s="227" t="e">
        <f t="shared" si="4"/>
        <v>#DIV/0!</v>
      </c>
      <c r="I274" s="182"/>
      <c r="J274" s="225" t="e">
        <f t="shared" si="5"/>
        <v>#DIV/0!</v>
      </c>
      <c r="K274" s="182"/>
      <c r="L274" s="225">
        <f>'F5 - Operación '!Q246</f>
        <v>0</v>
      </c>
      <c r="M274" s="182"/>
      <c r="N274" s="145">
        <f t="shared" si="9"/>
        <v>0</v>
      </c>
      <c r="O274" s="227" t="e">
        <f t="shared" si="6"/>
        <v>#DIV/0!</v>
      </c>
      <c r="P274" s="182"/>
      <c r="Q274" s="1"/>
      <c r="R274" s="1"/>
      <c r="S274" s="132" t="e">
        <f t="shared" si="7"/>
        <v>#DIV/0!</v>
      </c>
      <c r="T274" s="143" t="e">
        <f t="shared" si="0"/>
        <v>#DIV/0!</v>
      </c>
      <c r="U274" s="143" t="e">
        <f t="shared" si="8"/>
        <v>#DIV/0!</v>
      </c>
      <c r="V274" s="1"/>
      <c r="W274" s="1"/>
      <c r="X274" s="1"/>
      <c r="Y274" s="1"/>
      <c r="Z274" s="1"/>
      <c r="AA274" s="1"/>
      <c r="AB274" s="1"/>
      <c r="AC274" s="1"/>
      <c r="AD274" s="1"/>
      <c r="AE274" s="1"/>
      <c r="AF274" s="1"/>
      <c r="AG274" s="1"/>
      <c r="AH274" s="1"/>
      <c r="AI274" s="1"/>
      <c r="AJ274" s="1"/>
      <c r="AK274" s="1"/>
      <c r="AL274" s="1"/>
      <c r="AM274" s="1"/>
      <c r="AN274" s="1"/>
      <c r="AO274" s="1"/>
    </row>
    <row r="275" spans="1:41" ht="14.25" customHeight="1">
      <c r="A275" s="1"/>
      <c r="B275" s="1"/>
      <c r="C275" s="115">
        <v>52322</v>
      </c>
      <c r="D275" s="125">
        <v>249</v>
      </c>
      <c r="E275" s="146"/>
      <c r="F275" s="227" t="e">
        <f t="shared" si="3"/>
        <v>#DIV/0!</v>
      </c>
      <c r="G275" s="182"/>
      <c r="H275" s="227" t="e">
        <f t="shared" si="4"/>
        <v>#DIV/0!</v>
      </c>
      <c r="I275" s="182"/>
      <c r="J275" s="225" t="e">
        <f t="shared" si="5"/>
        <v>#DIV/0!</v>
      </c>
      <c r="K275" s="182"/>
      <c r="L275" s="225">
        <f>'F5 - Operación '!Q247</f>
        <v>0</v>
      </c>
      <c r="M275" s="182"/>
      <c r="N275" s="145">
        <f t="shared" si="9"/>
        <v>0</v>
      </c>
      <c r="O275" s="227" t="e">
        <f t="shared" si="6"/>
        <v>#DIV/0!</v>
      </c>
      <c r="P275" s="182"/>
      <c r="Q275" s="1"/>
      <c r="R275" s="1"/>
      <c r="S275" s="132" t="e">
        <f t="shared" si="7"/>
        <v>#DIV/0!</v>
      </c>
      <c r="T275" s="143" t="e">
        <f t="shared" si="0"/>
        <v>#DIV/0!</v>
      </c>
      <c r="U275" s="143" t="e">
        <f t="shared" si="8"/>
        <v>#DIV/0!</v>
      </c>
      <c r="V275" s="1"/>
      <c r="W275" s="1"/>
      <c r="X275" s="1"/>
      <c r="Y275" s="1"/>
      <c r="Z275" s="1"/>
      <c r="AA275" s="1"/>
      <c r="AB275" s="1"/>
      <c r="AC275" s="1"/>
      <c r="AD275" s="1"/>
      <c r="AE275" s="1"/>
      <c r="AF275" s="1"/>
      <c r="AG275" s="1"/>
      <c r="AH275" s="1"/>
      <c r="AI275" s="1"/>
      <c r="AJ275" s="1"/>
      <c r="AK275" s="1"/>
      <c r="AL275" s="1"/>
      <c r="AM275" s="1"/>
      <c r="AN275" s="1"/>
      <c r="AO275" s="1"/>
    </row>
    <row r="276" spans="1:41" ht="14.25" customHeight="1">
      <c r="A276" s="1"/>
      <c r="B276" s="1"/>
      <c r="C276" s="115">
        <v>52352</v>
      </c>
      <c r="D276" s="125">
        <v>250</v>
      </c>
      <c r="E276" s="146"/>
      <c r="F276" s="227" t="e">
        <f t="shared" si="3"/>
        <v>#DIV/0!</v>
      </c>
      <c r="G276" s="182"/>
      <c r="H276" s="227" t="e">
        <f t="shared" si="4"/>
        <v>#DIV/0!</v>
      </c>
      <c r="I276" s="182"/>
      <c r="J276" s="225" t="e">
        <f t="shared" si="5"/>
        <v>#DIV/0!</v>
      </c>
      <c r="K276" s="182"/>
      <c r="L276" s="225">
        <f>'F5 - Operación '!Q248</f>
        <v>0</v>
      </c>
      <c r="M276" s="182"/>
      <c r="N276" s="145">
        <f t="shared" si="9"/>
        <v>0</v>
      </c>
      <c r="O276" s="227" t="e">
        <f t="shared" si="6"/>
        <v>#DIV/0!</v>
      </c>
      <c r="P276" s="182"/>
      <c r="Q276" s="1"/>
      <c r="R276" s="1"/>
      <c r="S276" s="132" t="e">
        <f t="shared" si="7"/>
        <v>#DIV/0!</v>
      </c>
      <c r="T276" s="143" t="e">
        <f t="shared" si="0"/>
        <v>#DIV/0!</v>
      </c>
      <c r="U276" s="143" t="e">
        <f t="shared" si="8"/>
        <v>#DIV/0!</v>
      </c>
      <c r="V276" s="1"/>
      <c r="W276" s="1"/>
      <c r="X276" s="1"/>
      <c r="Y276" s="1"/>
      <c r="Z276" s="1"/>
      <c r="AA276" s="1"/>
      <c r="AB276" s="1"/>
      <c r="AC276" s="1"/>
      <c r="AD276" s="1"/>
      <c r="AE276" s="1"/>
      <c r="AF276" s="1"/>
      <c r="AG276" s="1"/>
      <c r="AH276" s="1"/>
      <c r="AI276" s="1"/>
      <c r="AJ276" s="1"/>
      <c r="AK276" s="1"/>
      <c r="AL276" s="1"/>
      <c r="AM276" s="1"/>
      <c r="AN276" s="1"/>
      <c r="AO276" s="1"/>
    </row>
    <row r="277" spans="1:41" ht="14.25" customHeight="1">
      <c r="A277" s="1"/>
      <c r="B277" s="1"/>
      <c r="C277" s="115">
        <v>52383</v>
      </c>
      <c r="D277" s="125">
        <v>251</v>
      </c>
      <c r="E277" s="146"/>
      <c r="F277" s="227" t="e">
        <f t="shared" si="3"/>
        <v>#DIV/0!</v>
      </c>
      <c r="G277" s="182"/>
      <c r="H277" s="227" t="e">
        <f t="shared" si="4"/>
        <v>#DIV/0!</v>
      </c>
      <c r="I277" s="182"/>
      <c r="J277" s="225" t="e">
        <f t="shared" si="5"/>
        <v>#DIV/0!</v>
      </c>
      <c r="K277" s="182"/>
      <c r="L277" s="225">
        <f>'F5 - Operación '!Q249</f>
        <v>0</v>
      </c>
      <c r="M277" s="182"/>
      <c r="N277" s="145">
        <f t="shared" si="9"/>
        <v>0</v>
      </c>
      <c r="O277" s="227" t="e">
        <f t="shared" si="6"/>
        <v>#DIV/0!</v>
      </c>
      <c r="P277" s="182"/>
      <c r="Q277" s="1"/>
      <c r="R277" s="1"/>
      <c r="S277" s="132" t="e">
        <f t="shared" si="7"/>
        <v>#DIV/0!</v>
      </c>
      <c r="T277" s="143" t="e">
        <f t="shared" si="0"/>
        <v>#DIV/0!</v>
      </c>
      <c r="U277" s="143" t="e">
        <f t="shared" si="8"/>
        <v>#DIV/0!</v>
      </c>
      <c r="V277" s="1"/>
      <c r="W277" s="1"/>
      <c r="X277" s="1"/>
      <c r="Y277" s="1"/>
      <c r="Z277" s="1"/>
      <c r="AA277" s="1"/>
      <c r="AB277" s="1"/>
      <c r="AC277" s="1"/>
      <c r="AD277" s="1"/>
      <c r="AE277" s="1"/>
      <c r="AF277" s="1"/>
      <c r="AG277" s="1"/>
      <c r="AH277" s="1"/>
      <c r="AI277" s="1"/>
      <c r="AJ277" s="1"/>
      <c r="AK277" s="1"/>
      <c r="AL277" s="1"/>
      <c r="AM277" s="1"/>
      <c r="AN277" s="1"/>
      <c r="AO277" s="1"/>
    </row>
    <row r="278" spans="1:41" ht="14.25" customHeight="1">
      <c r="A278" s="1"/>
      <c r="B278" s="1"/>
      <c r="C278" s="115">
        <v>52413</v>
      </c>
      <c r="D278" s="125">
        <v>252</v>
      </c>
      <c r="E278" s="146"/>
      <c r="F278" s="227" t="e">
        <f t="shared" si="3"/>
        <v>#DIV/0!</v>
      </c>
      <c r="G278" s="182"/>
      <c r="H278" s="227" t="e">
        <f t="shared" si="4"/>
        <v>#DIV/0!</v>
      </c>
      <c r="I278" s="182"/>
      <c r="J278" s="225" t="e">
        <f t="shared" si="5"/>
        <v>#DIV/0!</v>
      </c>
      <c r="K278" s="182"/>
      <c r="L278" s="225">
        <f>'F5 - Operación '!Q250</f>
        <v>0</v>
      </c>
      <c r="M278" s="182"/>
      <c r="N278" s="145">
        <f t="shared" si="9"/>
        <v>0</v>
      </c>
      <c r="O278" s="227" t="e">
        <f t="shared" si="6"/>
        <v>#DIV/0!</v>
      </c>
      <c r="P278" s="182"/>
      <c r="Q278" s="1"/>
      <c r="R278" s="1"/>
      <c r="S278" s="132" t="e">
        <f t="shared" si="7"/>
        <v>#DIV/0!</v>
      </c>
      <c r="T278" s="143" t="e">
        <f t="shared" si="0"/>
        <v>#DIV/0!</v>
      </c>
      <c r="U278" s="143" t="e">
        <f t="shared" si="8"/>
        <v>#DIV/0!</v>
      </c>
      <c r="V278" s="1"/>
      <c r="W278" s="1"/>
      <c r="X278" s="1"/>
      <c r="Y278" s="1"/>
      <c r="Z278" s="1"/>
      <c r="AA278" s="1"/>
      <c r="AB278" s="1"/>
      <c r="AC278" s="1"/>
      <c r="AD278" s="1"/>
      <c r="AE278" s="1"/>
      <c r="AF278" s="1"/>
      <c r="AG278" s="1"/>
      <c r="AH278" s="1"/>
      <c r="AI278" s="1"/>
      <c r="AJ278" s="1"/>
      <c r="AK278" s="1"/>
      <c r="AL278" s="1"/>
      <c r="AM278" s="1"/>
      <c r="AN278" s="1"/>
      <c r="AO278" s="1"/>
    </row>
    <row r="279" spans="1:41" ht="14.25" customHeight="1">
      <c r="A279" s="1"/>
      <c r="B279" s="1"/>
      <c r="C279" s="115">
        <v>52444</v>
      </c>
      <c r="D279" s="125">
        <v>253</v>
      </c>
      <c r="E279" s="146"/>
      <c r="F279" s="227" t="e">
        <f t="shared" si="3"/>
        <v>#DIV/0!</v>
      </c>
      <c r="G279" s="182"/>
      <c r="H279" s="227" t="e">
        <f t="shared" si="4"/>
        <v>#DIV/0!</v>
      </c>
      <c r="I279" s="182"/>
      <c r="J279" s="225" t="e">
        <f t="shared" si="5"/>
        <v>#DIV/0!</v>
      </c>
      <c r="K279" s="182"/>
      <c r="L279" s="225">
        <f>'F5 - Operación '!Q251</f>
        <v>0</v>
      </c>
      <c r="M279" s="182"/>
      <c r="N279" s="145">
        <f t="shared" si="9"/>
        <v>0</v>
      </c>
      <c r="O279" s="227" t="e">
        <f t="shared" si="6"/>
        <v>#DIV/0!</v>
      </c>
      <c r="P279" s="182"/>
      <c r="Q279" s="1"/>
      <c r="R279" s="1"/>
      <c r="S279" s="132" t="e">
        <f t="shared" si="7"/>
        <v>#DIV/0!</v>
      </c>
      <c r="T279" s="143" t="e">
        <f t="shared" si="0"/>
        <v>#DIV/0!</v>
      </c>
      <c r="U279" s="143" t="e">
        <f t="shared" si="8"/>
        <v>#DIV/0!</v>
      </c>
      <c r="V279" s="1"/>
      <c r="W279" s="1"/>
      <c r="X279" s="1"/>
      <c r="Y279" s="1"/>
      <c r="Z279" s="1"/>
      <c r="AA279" s="1"/>
      <c r="AB279" s="1"/>
      <c r="AC279" s="1"/>
      <c r="AD279" s="1"/>
      <c r="AE279" s="1"/>
      <c r="AF279" s="1"/>
      <c r="AG279" s="1"/>
      <c r="AH279" s="1"/>
      <c r="AI279" s="1"/>
      <c r="AJ279" s="1"/>
      <c r="AK279" s="1"/>
      <c r="AL279" s="1"/>
      <c r="AM279" s="1"/>
      <c r="AN279" s="1"/>
      <c r="AO279" s="1"/>
    </row>
    <row r="280" spans="1:41" ht="14.25" customHeight="1">
      <c r="A280" s="1"/>
      <c r="B280" s="1"/>
      <c r="C280" s="115">
        <v>52475</v>
      </c>
      <c r="D280" s="125">
        <v>254</v>
      </c>
      <c r="E280" s="146"/>
      <c r="F280" s="227" t="e">
        <f t="shared" si="3"/>
        <v>#DIV/0!</v>
      </c>
      <c r="G280" s="182"/>
      <c r="H280" s="227" t="e">
        <f t="shared" si="4"/>
        <v>#DIV/0!</v>
      </c>
      <c r="I280" s="182"/>
      <c r="J280" s="225" t="e">
        <f t="shared" si="5"/>
        <v>#DIV/0!</v>
      </c>
      <c r="K280" s="182"/>
      <c r="L280" s="225">
        <f>'F5 - Operación '!Q252</f>
        <v>0</v>
      </c>
      <c r="M280" s="182"/>
      <c r="N280" s="145">
        <f t="shared" si="9"/>
        <v>0</v>
      </c>
      <c r="O280" s="227" t="e">
        <f t="shared" si="6"/>
        <v>#DIV/0!</v>
      </c>
      <c r="P280" s="182"/>
      <c r="Q280" s="1"/>
      <c r="R280" s="1"/>
      <c r="S280" s="132" t="e">
        <f t="shared" si="7"/>
        <v>#DIV/0!</v>
      </c>
      <c r="T280" s="143" t="e">
        <f t="shared" si="0"/>
        <v>#DIV/0!</v>
      </c>
      <c r="U280" s="143" t="e">
        <f t="shared" si="8"/>
        <v>#DIV/0!</v>
      </c>
      <c r="V280" s="1"/>
      <c r="W280" s="1"/>
      <c r="X280" s="1"/>
      <c r="Y280" s="1"/>
      <c r="Z280" s="1"/>
      <c r="AA280" s="1"/>
      <c r="AB280" s="1"/>
      <c r="AC280" s="1"/>
      <c r="AD280" s="1"/>
      <c r="AE280" s="1"/>
      <c r="AF280" s="1"/>
      <c r="AG280" s="1"/>
      <c r="AH280" s="1"/>
      <c r="AI280" s="1"/>
      <c r="AJ280" s="1"/>
      <c r="AK280" s="1"/>
      <c r="AL280" s="1"/>
      <c r="AM280" s="1"/>
      <c r="AN280" s="1"/>
      <c r="AO280" s="1"/>
    </row>
    <row r="281" spans="1:41" ht="14.25" customHeight="1">
      <c r="A281" s="1"/>
      <c r="B281" s="1"/>
      <c r="C281" s="115">
        <v>52505</v>
      </c>
      <c r="D281" s="125">
        <v>255</v>
      </c>
      <c r="E281" s="146"/>
      <c r="F281" s="227" t="e">
        <f t="shared" si="3"/>
        <v>#DIV/0!</v>
      </c>
      <c r="G281" s="182"/>
      <c r="H281" s="227" t="e">
        <f t="shared" si="4"/>
        <v>#DIV/0!</v>
      </c>
      <c r="I281" s="182"/>
      <c r="J281" s="225" t="e">
        <f t="shared" si="5"/>
        <v>#DIV/0!</v>
      </c>
      <c r="K281" s="182"/>
      <c r="L281" s="225">
        <f>'F5 - Operación '!Q253</f>
        <v>0</v>
      </c>
      <c r="M281" s="182"/>
      <c r="N281" s="145">
        <f t="shared" si="9"/>
        <v>0</v>
      </c>
      <c r="O281" s="227" t="e">
        <f t="shared" si="6"/>
        <v>#DIV/0!</v>
      </c>
      <c r="P281" s="182"/>
      <c r="Q281" s="1"/>
      <c r="R281" s="1"/>
      <c r="S281" s="132" t="e">
        <f t="shared" si="7"/>
        <v>#DIV/0!</v>
      </c>
      <c r="T281" s="143" t="e">
        <f t="shared" si="0"/>
        <v>#DIV/0!</v>
      </c>
      <c r="U281" s="143" t="e">
        <f t="shared" si="8"/>
        <v>#DIV/0!</v>
      </c>
      <c r="V281" s="1"/>
      <c r="W281" s="1"/>
      <c r="X281" s="1"/>
      <c r="Y281" s="1"/>
      <c r="Z281" s="1"/>
      <c r="AA281" s="1"/>
      <c r="AB281" s="1"/>
      <c r="AC281" s="1"/>
      <c r="AD281" s="1"/>
      <c r="AE281" s="1"/>
      <c r="AF281" s="1"/>
      <c r="AG281" s="1"/>
      <c r="AH281" s="1"/>
      <c r="AI281" s="1"/>
      <c r="AJ281" s="1"/>
      <c r="AK281" s="1"/>
      <c r="AL281" s="1"/>
      <c r="AM281" s="1"/>
      <c r="AN281" s="1"/>
      <c r="AO281" s="1"/>
    </row>
    <row r="282" spans="1:41" ht="14.25" customHeight="1">
      <c r="A282" s="1"/>
      <c r="B282" s="1"/>
      <c r="C282" s="115">
        <v>52536</v>
      </c>
      <c r="D282" s="125">
        <v>256</v>
      </c>
      <c r="E282" s="146"/>
      <c r="F282" s="227" t="e">
        <f t="shared" si="3"/>
        <v>#DIV/0!</v>
      </c>
      <c r="G282" s="182"/>
      <c r="H282" s="227" t="e">
        <f t="shared" si="4"/>
        <v>#DIV/0!</v>
      </c>
      <c r="I282" s="182"/>
      <c r="J282" s="225" t="e">
        <f t="shared" si="5"/>
        <v>#DIV/0!</v>
      </c>
      <c r="K282" s="182"/>
      <c r="L282" s="225">
        <f>'F5 - Operación '!Q254</f>
        <v>0</v>
      </c>
      <c r="M282" s="182"/>
      <c r="N282" s="145">
        <f t="shared" si="9"/>
        <v>0</v>
      </c>
      <c r="O282" s="227" t="e">
        <f t="shared" si="6"/>
        <v>#DIV/0!</v>
      </c>
      <c r="P282" s="182"/>
      <c r="Q282" s="1"/>
      <c r="R282" s="1"/>
      <c r="S282" s="132" t="e">
        <f t="shared" si="7"/>
        <v>#DIV/0!</v>
      </c>
      <c r="T282" s="143" t="e">
        <f t="shared" si="0"/>
        <v>#DIV/0!</v>
      </c>
      <c r="U282" s="143" t="e">
        <f t="shared" si="8"/>
        <v>#DIV/0!</v>
      </c>
      <c r="V282" s="1"/>
      <c r="W282" s="1"/>
      <c r="X282" s="1"/>
      <c r="Y282" s="1"/>
      <c r="Z282" s="1"/>
      <c r="AA282" s="1"/>
      <c r="AB282" s="1"/>
      <c r="AC282" s="1"/>
      <c r="AD282" s="1"/>
      <c r="AE282" s="1"/>
      <c r="AF282" s="1"/>
      <c r="AG282" s="1"/>
      <c r="AH282" s="1"/>
      <c r="AI282" s="1"/>
      <c r="AJ282" s="1"/>
      <c r="AK282" s="1"/>
      <c r="AL282" s="1"/>
      <c r="AM282" s="1"/>
      <c r="AN282" s="1"/>
      <c r="AO282" s="1"/>
    </row>
    <row r="283" spans="1:41" ht="14.25" customHeight="1">
      <c r="A283" s="1"/>
      <c r="B283" s="1"/>
      <c r="C283" s="115">
        <v>52566</v>
      </c>
      <c r="D283" s="125">
        <v>257</v>
      </c>
      <c r="E283" s="146"/>
      <c r="F283" s="227" t="e">
        <f t="shared" si="3"/>
        <v>#DIV/0!</v>
      </c>
      <c r="G283" s="182"/>
      <c r="H283" s="227" t="e">
        <f t="shared" si="4"/>
        <v>#DIV/0!</v>
      </c>
      <c r="I283" s="182"/>
      <c r="J283" s="225" t="e">
        <f t="shared" si="5"/>
        <v>#DIV/0!</v>
      </c>
      <c r="K283" s="182"/>
      <c r="L283" s="225">
        <f>'F5 - Operación '!Q255</f>
        <v>0</v>
      </c>
      <c r="M283" s="182"/>
      <c r="N283" s="145">
        <f t="shared" si="9"/>
        <v>0</v>
      </c>
      <c r="O283" s="227" t="e">
        <f t="shared" si="6"/>
        <v>#DIV/0!</v>
      </c>
      <c r="P283" s="182"/>
      <c r="Q283" s="1"/>
      <c r="R283" s="1"/>
      <c r="S283" s="132" t="e">
        <f t="shared" si="7"/>
        <v>#DIV/0!</v>
      </c>
      <c r="T283" s="143" t="e">
        <f t="shared" si="0"/>
        <v>#DIV/0!</v>
      </c>
      <c r="U283" s="143" t="e">
        <f t="shared" si="8"/>
        <v>#DIV/0!</v>
      </c>
      <c r="V283" s="1"/>
      <c r="W283" s="1"/>
      <c r="X283" s="1"/>
      <c r="Y283" s="1"/>
      <c r="Z283" s="1"/>
      <c r="AA283" s="1"/>
      <c r="AB283" s="1"/>
      <c r="AC283" s="1"/>
      <c r="AD283" s="1"/>
      <c r="AE283" s="1"/>
      <c r="AF283" s="1"/>
      <c r="AG283" s="1"/>
      <c r="AH283" s="1"/>
      <c r="AI283" s="1"/>
      <c r="AJ283" s="1"/>
      <c r="AK283" s="1"/>
      <c r="AL283" s="1"/>
      <c r="AM283" s="1"/>
      <c r="AN283" s="1"/>
      <c r="AO283" s="1"/>
    </row>
    <row r="284" spans="1:41" ht="14.25" customHeight="1">
      <c r="A284" s="1"/>
      <c r="B284" s="1"/>
      <c r="C284" s="115">
        <v>52597</v>
      </c>
      <c r="D284" s="125">
        <v>258</v>
      </c>
      <c r="E284" s="146"/>
      <c r="F284" s="227" t="e">
        <f t="shared" si="3"/>
        <v>#DIV/0!</v>
      </c>
      <c r="G284" s="182"/>
      <c r="H284" s="227" t="e">
        <f t="shared" si="4"/>
        <v>#DIV/0!</v>
      </c>
      <c r="I284" s="182"/>
      <c r="J284" s="225" t="e">
        <f t="shared" si="5"/>
        <v>#DIV/0!</v>
      </c>
      <c r="K284" s="182"/>
      <c r="L284" s="225">
        <f>'F5 - Operación '!Q256</f>
        <v>0</v>
      </c>
      <c r="M284" s="182"/>
      <c r="N284" s="145">
        <f t="shared" si="9"/>
        <v>0</v>
      </c>
      <c r="O284" s="227" t="e">
        <f t="shared" si="6"/>
        <v>#DIV/0!</v>
      </c>
      <c r="P284" s="182"/>
      <c r="Q284" s="1"/>
      <c r="R284" s="1"/>
      <c r="S284" s="132" t="e">
        <f t="shared" si="7"/>
        <v>#DIV/0!</v>
      </c>
      <c r="T284" s="143" t="e">
        <f t="shared" si="0"/>
        <v>#DIV/0!</v>
      </c>
      <c r="U284" s="143" t="e">
        <f t="shared" si="8"/>
        <v>#DIV/0!</v>
      </c>
      <c r="V284" s="1"/>
      <c r="W284" s="1"/>
      <c r="X284" s="1"/>
      <c r="Y284" s="1"/>
      <c r="Z284" s="1"/>
      <c r="AA284" s="1"/>
      <c r="AB284" s="1"/>
      <c r="AC284" s="1"/>
      <c r="AD284" s="1"/>
      <c r="AE284" s="1"/>
      <c r="AF284" s="1"/>
      <c r="AG284" s="1"/>
      <c r="AH284" s="1"/>
      <c r="AI284" s="1"/>
      <c r="AJ284" s="1"/>
      <c r="AK284" s="1"/>
      <c r="AL284" s="1"/>
      <c r="AM284" s="1"/>
      <c r="AN284" s="1"/>
      <c r="AO284" s="1"/>
    </row>
    <row r="285" spans="1:41" ht="14.25" customHeight="1">
      <c r="A285" s="1"/>
      <c r="B285" s="1"/>
      <c r="C285" s="115">
        <v>52628</v>
      </c>
      <c r="D285" s="125">
        <v>259</v>
      </c>
      <c r="E285" s="146"/>
      <c r="F285" s="227" t="e">
        <f t="shared" si="3"/>
        <v>#DIV/0!</v>
      </c>
      <c r="G285" s="182"/>
      <c r="H285" s="227" t="e">
        <f t="shared" si="4"/>
        <v>#DIV/0!</v>
      </c>
      <c r="I285" s="182"/>
      <c r="J285" s="225" t="e">
        <f t="shared" si="5"/>
        <v>#DIV/0!</v>
      </c>
      <c r="K285" s="182"/>
      <c r="L285" s="225">
        <f>'F5 - Operación '!Q257</f>
        <v>0</v>
      </c>
      <c r="M285" s="182"/>
      <c r="N285" s="145">
        <f t="shared" si="9"/>
        <v>0</v>
      </c>
      <c r="O285" s="227" t="e">
        <f t="shared" si="6"/>
        <v>#DIV/0!</v>
      </c>
      <c r="P285" s="182"/>
      <c r="Q285" s="1"/>
      <c r="R285" s="1"/>
      <c r="S285" s="132" t="e">
        <f t="shared" si="7"/>
        <v>#DIV/0!</v>
      </c>
      <c r="T285" s="143" t="e">
        <f t="shared" si="0"/>
        <v>#DIV/0!</v>
      </c>
      <c r="U285" s="143" t="e">
        <f t="shared" si="8"/>
        <v>#DIV/0!</v>
      </c>
      <c r="V285" s="1"/>
      <c r="W285" s="1"/>
      <c r="X285" s="1"/>
      <c r="Y285" s="1"/>
      <c r="Z285" s="1"/>
      <c r="AA285" s="1"/>
      <c r="AB285" s="1"/>
      <c r="AC285" s="1"/>
      <c r="AD285" s="1"/>
      <c r="AE285" s="1"/>
      <c r="AF285" s="1"/>
      <c r="AG285" s="1"/>
      <c r="AH285" s="1"/>
      <c r="AI285" s="1"/>
      <c r="AJ285" s="1"/>
      <c r="AK285" s="1"/>
      <c r="AL285" s="1"/>
      <c r="AM285" s="1"/>
      <c r="AN285" s="1"/>
      <c r="AO285" s="1"/>
    </row>
    <row r="286" spans="1:41" ht="14.25" customHeight="1">
      <c r="A286" s="1"/>
      <c r="B286" s="1"/>
      <c r="C286" s="115">
        <v>52657</v>
      </c>
      <c r="D286" s="125">
        <v>260</v>
      </c>
      <c r="E286" s="146"/>
      <c r="F286" s="227" t="e">
        <f t="shared" si="3"/>
        <v>#DIV/0!</v>
      </c>
      <c r="G286" s="182"/>
      <c r="H286" s="227" t="e">
        <f t="shared" si="4"/>
        <v>#DIV/0!</v>
      </c>
      <c r="I286" s="182"/>
      <c r="J286" s="225" t="e">
        <f t="shared" si="5"/>
        <v>#DIV/0!</v>
      </c>
      <c r="K286" s="182"/>
      <c r="L286" s="225">
        <f>'F5 - Operación '!Q258</f>
        <v>0</v>
      </c>
      <c r="M286" s="182"/>
      <c r="N286" s="145">
        <f t="shared" si="9"/>
        <v>0</v>
      </c>
      <c r="O286" s="227" t="e">
        <f t="shared" si="6"/>
        <v>#DIV/0!</v>
      </c>
      <c r="P286" s="182"/>
      <c r="Q286" s="1"/>
      <c r="R286" s="1"/>
      <c r="S286" s="132" t="e">
        <f t="shared" si="7"/>
        <v>#DIV/0!</v>
      </c>
      <c r="T286" s="143" t="e">
        <f t="shared" si="0"/>
        <v>#DIV/0!</v>
      </c>
      <c r="U286" s="143" t="e">
        <f t="shared" si="8"/>
        <v>#DIV/0!</v>
      </c>
      <c r="V286" s="1"/>
      <c r="W286" s="1"/>
      <c r="X286" s="1"/>
      <c r="Y286" s="1"/>
      <c r="Z286" s="1"/>
      <c r="AA286" s="1"/>
      <c r="AB286" s="1"/>
      <c r="AC286" s="1"/>
      <c r="AD286" s="1"/>
      <c r="AE286" s="1"/>
      <c r="AF286" s="1"/>
      <c r="AG286" s="1"/>
      <c r="AH286" s="1"/>
      <c r="AI286" s="1"/>
      <c r="AJ286" s="1"/>
      <c r="AK286" s="1"/>
      <c r="AL286" s="1"/>
      <c r="AM286" s="1"/>
      <c r="AN286" s="1"/>
      <c r="AO286" s="1"/>
    </row>
    <row r="287" spans="1:41" ht="14.25" customHeight="1">
      <c r="A287" s="1"/>
      <c r="B287" s="1"/>
      <c r="C287" s="115">
        <v>52688</v>
      </c>
      <c r="D287" s="125">
        <v>261</v>
      </c>
      <c r="E287" s="146"/>
      <c r="F287" s="227" t="e">
        <f t="shared" si="3"/>
        <v>#DIV/0!</v>
      </c>
      <c r="G287" s="182"/>
      <c r="H287" s="227" t="e">
        <f t="shared" si="4"/>
        <v>#DIV/0!</v>
      </c>
      <c r="I287" s="182"/>
      <c r="J287" s="225" t="e">
        <f t="shared" si="5"/>
        <v>#DIV/0!</v>
      </c>
      <c r="K287" s="182"/>
      <c r="L287" s="225">
        <f>'F5 - Operación '!Q259</f>
        <v>0</v>
      </c>
      <c r="M287" s="182"/>
      <c r="N287" s="145">
        <f t="shared" si="9"/>
        <v>0</v>
      </c>
      <c r="O287" s="227" t="e">
        <f t="shared" si="6"/>
        <v>#DIV/0!</v>
      </c>
      <c r="P287" s="182"/>
      <c r="Q287" s="1"/>
      <c r="R287" s="1"/>
      <c r="S287" s="132" t="e">
        <f t="shared" si="7"/>
        <v>#DIV/0!</v>
      </c>
      <c r="T287" s="143" t="e">
        <f t="shared" si="0"/>
        <v>#DIV/0!</v>
      </c>
      <c r="U287" s="143" t="e">
        <f t="shared" si="8"/>
        <v>#DIV/0!</v>
      </c>
      <c r="V287" s="1"/>
      <c r="W287" s="1"/>
      <c r="X287" s="1"/>
      <c r="Y287" s="1"/>
      <c r="Z287" s="1"/>
      <c r="AA287" s="1"/>
      <c r="AB287" s="1"/>
      <c r="AC287" s="1"/>
      <c r="AD287" s="1"/>
      <c r="AE287" s="1"/>
      <c r="AF287" s="1"/>
      <c r="AG287" s="1"/>
      <c r="AH287" s="1"/>
      <c r="AI287" s="1"/>
      <c r="AJ287" s="1"/>
      <c r="AK287" s="1"/>
      <c r="AL287" s="1"/>
      <c r="AM287" s="1"/>
      <c r="AN287" s="1"/>
      <c r="AO287" s="1"/>
    </row>
    <row r="288" spans="1:41" ht="14.25" customHeight="1">
      <c r="A288" s="1"/>
      <c r="B288" s="1"/>
      <c r="C288" s="115">
        <v>52718</v>
      </c>
      <c r="D288" s="125">
        <v>262</v>
      </c>
      <c r="E288" s="146"/>
      <c r="F288" s="227" t="e">
        <f t="shared" si="3"/>
        <v>#DIV/0!</v>
      </c>
      <c r="G288" s="182"/>
      <c r="H288" s="227" t="e">
        <f t="shared" si="4"/>
        <v>#DIV/0!</v>
      </c>
      <c r="I288" s="182"/>
      <c r="J288" s="225" t="e">
        <f t="shared" si="5"/>
        <v>#DIV/0!</v>
      </c>
      <c r="K288" s="182"/>
      <c r="L288" s="225">
        <f>'F5 - Operación '!Q260</f>
        <v>0</v>
      </c>
      <c r="M288" s="182"/>
      <c r="N288" s="145">
        <f t="shared" si="9"/>
        <v>0</v>
      </c>
      <c r="O288" s="227" t="e">
        <f t="shared" si="6"/>
        <v>#DIV/0!</v>
      </c>
      <c r="P288" s="182"/>
      <c r="Q288" s="1"/>
      <c r="R288" s="1"/>
      <c r="S288" s="132" t="e">
        <f t="shared" si="7"/>
        <v>#DIV/0!</v>
      </c>
      <c r="T288" s="143" t="e">
        <f t="shared" si="0"/>
        <v>#DIV/0!</v>
      </c>
      <c r="U288" s="143" t="e">
        <f t="shared" si="8"/>
        <v>#DIV/0!</v>
      </c>
      <c r="V288" s="1"/>
      <c r="W288" s="1"/>
      <c r="X288" s="1"/>
      <c r="Y288" s="1"/>
      <c r="Z288" s="1"/>
      <c r="AA288" s="1"/>
      <c r="AB288" s="1"/>
      <c r="AC288" s="1"/>
      <c r="AD288" s="1"/>
      <c r="AE288" s="1"/>
      <c r="AF288" s="1"/>
      <c r="AG288" s="1"/>
      <c r="AH288" s="1"/>
      <c r="AI288" s="1"/>
      <c r="AJ288" s="1"/>
      <c r="AK288" s="1"/>
      <c r="AL288" s="1"/>
      <c r="AM288" s="1"/>
      <c r="AN288" s="1"/>
      <c r="AO288" s="1"/>
    </row>
    <row r="289" spans="1:41" ht="14.25" customHeight="1">
      <c r="A289" s="1"/>
      <c r="B289" s="1"/>
      <c r="C289" s="115">
        <v>52749</v>
      </c>
      <c r="D289" s="125">
        <v>263</v>
      </c>
      <c r="E289" s="146"/>
      <c r="F289" s="227" t="e">
        <f t="shared" si="3"/>
        <v>#DIV/0!</v>
      </c>
      <c r="G289" s="182"/>
      <c r="H289" s="227" t="e">
        <f t="shared" si="4"/>
        <v>#DIV/0!</v>
      </c>
      <c r="I289" s="182"/>
      <c r="J289" s="225" t="e">
        <f t="shared" si="5"/>
        <v>#DIV/0!</v>
      </c>
      <c r="K289" s="182"/>
      <c r="L289" s="225">
        <f>'F5 - Operación '!Q261</f>
        <v>0</v>
      </c>
      <c r="M289" s="182"/>
      <c r="N289" s="145">
        <f t="shared" si="9"/>
        <v>0</v>
      </c>
      <c r="O289" s="227" t="e">
        <f t="shared" si="6"/>
        <v>#DIV/0!</v>
      </c>
      <c r="P289" s="182"/>
      <c r="Q289" s="1"/>
      <c r="R289" s="1"/>
      <c r="S289" s="132" t="e">
        <f t="shared" si="7"/>
        <v>#DIV/0!</v>
      </c>
      <c r="T289" s="143" t="e">
        <f t="shared" si="0"/>
        <v>#DIV/0!</v>
      </c>
      <c r="U289" s="143" t="e">
        <f t="shared" si="8"/>
        <v>#DIV/0!</v>
      </c>
      <c r="V289" s="1"/>
      <c r="W289" s="1"/>
      <c r="X289" s="1"/>
      <c r="Y289" s="1"/>
      <c r="Z289" s="1"/>
      <c r="AA289" s="1"/>
      <c r="AB289" s="1"/>
      <c r="AC289" s="1"/>
      <c r="AD289" s="1"/>
      <c r="AE289" s="1"/>
      <c r="AF289" s="1"/>
      <c r="AG289" s="1"/>
      <c r="AH289" s="1"/>
      <c r="AI289" s="1"/>
      <c r="AJ289" s="1"/>
      <c r="AK289" s="1"/>
      <c r="AL289" s="1"/>
      <c r="AM289" s="1"/>
      <c r="AN289" s="1"/>
      <c r="AO289" s="1"/>
    </row>
    <row r="290" spans="1:41" ht="14.25" customHeight="1">
      <c r="A290" s="1"/>
      <c r="B290" s="1"/>
      <c r="C290" s="115">
        <v>52779</v>
      </c>
      <c r="D290" s="125">
        <v>264</v>
      </c>
      <c r="E290" s="146"/>
      <c r="F290" s="227" t="e">
        <f t="shared" si="3"/>
        <v>#DIV/0!</v>
      </c>
      <c r="G290" s="182"/>
      <c r="H290" s="227" t="e">
        <f t="shared" si="4"/>
        <v>#DIV/0!</v>
      </c>
      <c r="I290" s="182"/>
      <c r="J290" s="225" t="e">
        <f t="shared" si="5"/>
        <v>#DIV/0!</v>
      </c>
      <c r="K290" s="182"/>
      <c r="L290" s="225">
        <f>'F5 - Operación '!Q262</f>
        <v>0</v>
      </c>
      <c r="M290" s="182"/>
      <c r="N290" s="145">
        <f t="shared" si="9"/>
        <v>0</v>
      </c>
      <c r="O290" s="227" t="e">
        <f t="shared" si="6"/>
        <v>#DIV/0!</v>
      </c>
      <c r="P290" s="182"/>
      <c r="Q290" s="1"/>
      <c r="R290" s="1"/>
      <c r="S290" s="132" t="e">
        <f t="shared" si="7"/>
        <v>#DIV/0!</v>
      </c>
      <c r="T290" s="143" t="e">
        <f t="shared" si="0"/>
        <v>#DIV/0!</v>
      </c>
      <c r="U290" s="143" t="e">
        <f t="shared" si="8"/>
        <v>#DIV/0!</v>
      </c>
      <c r="V290" s="1"/>
      <c r="W290" s="1"/>
      <c r="X290" s="1"/>
      <c r="Y290" s="1"/>
      <c r="Z290" s="1"/>
      <c r="AA290" s="1"/>
      <c r="AB290" s="1"/>
      <c r="AC290" s="1"/>
      <c r="AD290" s="1"/>
      <c r="AE290" s="1"/>
      <c r="AF290" s="1"/>
      <c r="AG290" s="1"/>
      <c r="AH290" s="1"/>
      <c r="AI290" s="1"/>
      <c r="AJ290" s="1"/>
      <c r="AK290" s="1"/>
      <c r="AL290" s="1"/>
      <c r="AM290" s="1"/>
      <c r="AN290" s="1"/>
      <c r="AO290" s="1"/>
    </row>
    <row r="291" spans="1:41" ht="14.25" customHeight="1">
      <c r="A291" s="1"/>
      <c r="B291" s="1"/>
      <c r="C291" s="115">
        <v>52810</v>
      </c>
      <c r="D291" s="125">
        <v>265</v>
      </c>
      <c r="E291" s="146"/>
      <c r="F291" s="227" t="e">
        <f t="shared" si="3"/>
        <v>#DIV/0!</v>
      </c>
      <c r="G291" s="182"/>
      <c r="H291" s="227" t="e">
        <f t="shared" si="4"/>
        <v>#DIV/0!</v>
      </c>
      <c r="I291" s="182"/>
      <c r="J291" s="225" t="e">
        <f t="shared" si="5"/>
        <v>#DIV/0!</v>
      </c>
      <c r="K291" s="182"/>
      <c r="L291" s="225">
        <f>'F5 - Operación '!Q263</f>
        <v>0</v>
      </c>
      <c r="M291" s="182"/>
      <c r="N291" s="145">
        <f t="shared" si="9"/>
        <v>0</v>
      </c>
      <c r="O291" s="227" t="e">
        <f t="shared" si="6"/>
        <v>#DIV/0!</v>
      </c>
      <c r="P291" s="182"/>
      <c r="Q291" s="1"/>
      <c r="R291" s="1"/>
      <c r="S291" s="132" t="e">
        <f t="shared" si="7"/>
        <v>#DIV/0!</v>
      </c>
      <c r="T291" s="143" t="e">
        <f t="shared" si="0"/>
        <v>#DIV/0!</v>
      </c>
      <c r="U291" s="143" t="e">
        <f t="shared" si="8"/>
        <v>#DIV/0!</v>
      </c>
      <c r="V291" s="1"/>
      <c r="W291" s="1"/>
      <c r="X291" s="1"/>
      <c r="Y291" s="1"/>
      <c r="Z291" s="1"/>
      <c r="AA291" s="1"/>
      <c r="AB291" s="1"/>
      <c r="AC291" s="1"/>
      <c r="AD291" s="1"/>
      <c r="AE291" s="1"/>
      <c r="AF291" s="1"/>
      <c r="AG291" s="1"/>
      <c r="AH291" s="1"/>
      <c r="AI291" s="1"/>
      <c r="AJ291" s="1"/>
      <c r="AK291" s="1"/>
      <c r="AL291" s="1"/>
      <c r="AM291" s="1"/>
      <c r="AN291" s="1"/>
      <c r="AO291" s="1"/>
    </row>
    <row r="292" spans="1:41" ht="14.25" customHeight="1">
      <c r="A292" s="1"/>
      <c r="B292" s="1"/>
      <c r="C292" s="115">
        <v>52841</v>
      </c>
      <c r="D292" s="125">
        <v>266</v>
      </c>
      <c r="E292" s="146"/>
      <c r="F292" s="227" t="e">
        <f t="shared" si="3"/>
        <v>#DIV/0!</v>
      </c>
      <c r="G292" s="182"/>
      <c r="H292" s="227" t="e">
        <f t="shared" si="4"/>
        <v>#DIV/0!</v>
      </c>
      <c r="I292" s="182"/>
      <c r="J292" s="225" t="e">
        <f t="shared" si="5"/>
        <v>#DIV/0!</v>
      </c>
      <c r="K292" s="182"/>
      <c r="L292" s="225">
        <f>'F5 - Operación '!Q264</f>
        <v>0</v>
      </c>
      <c r="M292" s="182"/>
      <c r="N292" s="145">
        <f t="shared" si="9"/>
        <v>0</v>
      </c>
      <c r="O292" s="227" t="e">
        <f t="shared" si="6"/>
        <v>#DIV/0!</v>
      </c>
      <c r="P292" s="182"/>
      <c r="Q292" s="1"/>
      <c r="R292" s="1"/>
      <c r="S292" s="132" t="e">
        <f t="shared" si="7"/>
        <v>#DIV/0!</v>
      </c>
      <c r="T292" s="143" t="e">
        <f t="shared" si="0"/>
        <v>#DIV/0!</v>
      </c>
      <c r="U292" s="143" t="e">
        <f t="shared" si="8"/>
        <v>#DIV/0!</v>
      </c>
      <c r="V292" s="1"/>
      <c r="W292" s="1"/>
      <c r="X292" s="1"/>
      <c r="Y292" s="1"/>
      <c r="Z292" s="1"/>
      <c r="AA292" s="1"/>
      <c r="AB292" s="1"/>
      <c r="AC292" s="1"/>
      <c r="AD292" s="1"/>
      <c r="AE292" s="1"/>
      <c r="AF292" s="1"/>
      <c r="AG292" s="1"/>
      <c r="AH292" s="1"/>
      <c r="AI292" s="1"/>
      <c r="AJ292" s="1"/>
      <c r="AK292" s="1"/>
      <c r="AL292" s="1"/>
      <c r="AM292" s="1"/>
      <c r="AN292" s="1"/>
      <c r="AO292" s="1"/>
    </row>
    <row r="293" spans="1:41" ht="14.25" customHeight="1">
      <c r="A293" s="1"/>
      <c r="B293" s="1"/>
      <c r="C293" s="115">
        <v>52871</v>
      </c>
      <c r="D293" s="125">
        <v>267</v>
      </c>
      <c r="E293" s="146"/>
      <c r="F293" s="227" t="e">
        <f t="shared" si="3"/>
        <v>#DIV/0!</v>
      </c>
      <c r="G293" s="182"/>
      <c r="H293" s="227" t="e">
        <f t="shared" si="4"/>
        <v>#DIV/0!</v>
      </c>
      <c r="I293" s="182"/>
      <c r="J293" s="225" t="e">
        <f t="shared" si="5"/>
        <v>#DIV/0!</v>
      </c>
      <c r="K293" s="182"/>
      <c r="L293" s="225">
        <f>'F5 - Operación '!Q265</f>
        <v>0</v>
      </c>
      <c r="M293" s="182"/>
      <c r="N293" s="145">
        <f t="shared" si="9"/>
        <v>0</v>
      </c>
      <c r="O293" s="227" t="e">
        <f t="shared" si="6"/>
        <v>#DIV/0!</v>
      </c>
      <c r="P293" s="182"/>
      <c r="Q293" s="1"/>
      <c r="R293" s="1"/>
      <c r="S293" s="132" t="e">
        <f t="shared" si="7"/>
        <v>#DIV/0!</v>
      </c>
      <c r="T293" s="143" t="e">
        <f t="shared" si="0"/>
        <v>#DIV/0!</v>
      </c>
      <c r="U293" s="143" t="e">
        <f t="shared" si="8"/>
        <v>#DIV/0!</v>
      </c>
      <c r="V293" s="1"/>
      <c r="W293" s="1"/>
      <c r="X293" s="1"/>
      <c r="Y293" s="1"/>
      <c r="Z293" s="1"/>
      <c r="AA293" s="1"/>
      <c r="AB293" s="1"/>
      <c r="AC293" s="1"/>
      <c r="AD293" s="1"/>
      <c r="AE293" s="1"/>
      <c r="AF293" s="1"/>
      <c r="AG293" s="1"/>
      <c r="AH293" s="1"/>
      <c r="AI293" s="1"/>
      <c r="AJ293" s="1"/>
      <c r="AK293" s="1"/>
      <c r="AL293" s="1"/>
      <c r="AM293" s="1"/>
      <c r="AN293" s="1"/>
      <c r="AO293" s="1"/>
    </row>
    <row r="294" spans="1:41" ht="14.25" customHeight="1">
      <c r="A294" s="1"/>
      <c r="B294" s="1"/>
      <c r="C294" s="115">
        <v>52902</v>
      </c>
      <c r="D294" s="125">
        <v>268</v>
      </c>
      <c r="E294" s="146"/>
      <c r="F294" s="227" t="e">
        <f t="shared" si="3"/>
        <v>#DIV/0!</v>
      </c>
      <c r="G294" s="182"/>
      <c r="H294" s="227" t="e">
        <f t="shared" si="4"/>
        <v>#DIV/0!</v>
      </c>
      <c r="I294" s="182"/>
      <c r="J294" s="225" t="e">
        <f t="shared" si="5"/>
        <v>#DIV/0!</v>
      </c>
      <c r="K294" s="182"/>
      <c r="L294" s="225">
        <f>'F5 - Operación '!Q266</f>
        <v>0</v>
      </c>
      <c r="M294" s="182"/>
      <c r="N294" s="145">
        <f t="shared" si="9"/>
        <v>0</v>
      </c>
      <c r="O294" s="227" t="e">
        <f t="shared" si="6"/>
        <v>#DIV/0!</v>
      </c>
      <c r="P294" s="182"/>
      <c r="Q294" s="1"/>
      <c r="R294" s="1"/>
      <c r="S294" s="132" t="e">
        <f t="shared" si="7"/>
        <v>#DIV/0!</v>
      </c>
      <c r="T294" s="143" t="e">
        <f t="shared" si="0"/>
        <v>#DIV/0!</v>
      </c>
      <c r="U294" s="143" t="e">
        <f t="shared" si="8"/>
        <v>#DIV/0!</v>
      </c>
      <c r="V294" s="1"/>
      <c r="W294" s="1"/>
      <c r="X294" s="1"/>
      <c r="Y294" s="1"/>
      <c r="Z294" s="1"/>
      <c r="AA294" s="1"/>
      <c r="AB294" s="1"/>
      <c r="AC294" s="1"/>
      <c r="AD294" s="1"/>
      <c r="AE294" s="1"/>
      <c r="AF294" s="1"/>
      <c r="AG294" s="1"/>
      <c r="AH294" s="1"/>
      <c r="AI294" s="1"/>
      <c r="AJ294" s="1"/>
      <c r="AK294" s="1"/>
      <c r="AL294" s="1"/>
      <c r="AM294" s="1"/>
      <c r="AN294" s="1"/>
      <c r="AO294" s="1"/>
    </row>
    <row r="295" spans="1:41" ht="14.25" customHeight="1">
      <c r="A295" s="1"/>
      <c r="B295" s="1"/>
      <c r="C295" s="115">
        <v>52932</v>
      </c>
      <c r="D295" s="125">
        <v>269</v>
      </c>
      <c r="E295" s="146"/>
      <c r="F295" s="227" t="e">
        <f t="shared" si="3"/>
        <v>#DIV/0!</v>
      </c>
      <c r="G295" s="182"/>
      <c r="H295" s="227" t="e">
        <f t="shared" si="4"/>
        <v>#DIV/0!</v>
      </c>
      <c r="I295" s="182"/>
      <c r="J295" s="225" t="e">
        <f t="shared" si="5"/>
        <v>#DIV/0!</v>
      </c>
      <c r="K295" s="182"/>
      <c r="L295" s="225">
        <f>'F5 - Operación '!Q267</f>
        <v>0</v>
      </c>
      <c r="M295" s="182"/>
      <c r="N295" s="145">
        <f t="shared" si="9"/>
        <v>0</v>
      </c>
      <c r="O295" s="227" t="e">
        <f t="shared" si="6"/>
        <v>#DIV/0!</v>
      </c>
      <c r="P295" s="182"/>
      <c r="Q295" s="1"/>
      <c r="R295" s="1"/>
      <c r="S295" s="132" t="e">
        <f t="shared" si="7"/>
        <v>#DIV/0!</v>
      </c>
      <c r="T295" s="143" t="e">
        <f t="shared" si="0"/>
        <v>#DIV/0!</v>
      </c>
      <c r="U295" s="143" t="e">
        <f t="shared" si="8"/>
        <v>#DIV/0!</v>
      </c>
      <c r="V295" s="1"/>
      <c r="W295" s="1"/>
      <c r="X295" s="1"/>
      <c r="Y295" s="1"/>
      <c r="Z295" s="1"/>
      <c r="AA295" s="1"/>
      <c r="AB295" s="1"/>
      <c r="AC295" s="1"/>
      <c r="AD295" s="1"/>
      <c r="AE295" s="1"/>
      <c r="AF295" s="1"/>
      <c r="AG295" s="1"/>
      <c r="AH295" s="1"/>
      <c r="AI295" s="1"/>
      <c r="AJ295" s="1"/>
      <c r="AK295" s="1"/>
      <c r="AL295" s="1"/>
      <c r="AM295" s="1"/>
      <c r="AN295" s="1"/>
      <c r="AO295" s="1"/>
    </row>
    <row r="296" spans="1:41" ht="14.25" customHeight="1">
      <c r="A296" s="1"/>
      <c r="B296" s="1"/>
      <c r="C296" s="115">
        <v>52963</v>
      </c>
      <c r="D296" s="125">
        <v>270</v>
      </c>
      <c r="E296" s="146"/>
      <c r="F296" s="227" t="e">
        <f t="shared" si="3"/>
        <v>#DIV/0!</v>
      </c>
      <c r="G296" s="182"/>
      <c r="H296" s="227" t="e">
        <f t="shared" si="4"/>
        <v>#DIV/0!</v>
      </c>
      <c r="I296" s="182"/>
      <c r="J296" s="225" t="e">
        <f t="shared" si="5"/>
        <v>#DIV/0!</v>
      </c>
      <c r="K296" s="182"/>
      <c r="L296" s="225">
        <f>'F5 - Operación '!Q268</f>
        <v>0</v>
      </c>
      <c r="M296" s="182"/>
      <c r="N296" s="145">
        <f t="shared" si="9"/>
        <v>0</v>
      </c>
      <c r="O296" s="227" t="e">
        <f t="shared" si="6"/>
        <v>#DIV/0!</v>
      </c>
      <c r="P296" s="182"/>
      <c r="Q296" s="1"/>
      <c r="R296" s="1"/>
      <c r="S296" s="132" t="e">
        <f t="shared" si="7"/>
        <v>#DIV/0!</v>
      </c>
      <c r="T296" s="143" t="e">
        <f t="shared" si="0"/>
        <v>#DIV/0!</v>
      </c>
      <c r="U296" s="143" t="e">
        <f t="shared" si="8"/>
        <v>#DIV/0!</v>
      </c>
      <c r="V296" s="1"/>
      <c r="W296" s="1"/>
      <c r="X296" s="1"/>
      <c r="Y296" s="1"/>
      <c r="Z296" s="1"/>
      <c r="AA296" s="1"/>
      <c r="AB296" s="1"/>
      <c r="AC296" s="1"/>
      <c r="AD296" s="1"/>
      <c r="AE296" s="1"/>
      <c r="AF296" s="1"/>
      <c r="AG296" s="1"/>
      <c r="AH296" s="1"/>
      <c r="AI296" s="1"/>
      <c r="AJ296" s="1"/>
      <c r="AK296" s="1"/>
      <c r="AL296" s="1"/>
      <c r="AM296" s="1"/>
      <c r="AN296" s="1"/>
      <c r="AO296" s="1"/>
    </row>
    <row r="297" spans="1:41" ht="14.25" customHeight="1">
      <c r="A297" s="1"/>
      <c r="B297" s="1"/>
      <c r="C297" s="115">
        <v>52994</v>
      </c>
      <c r="D297" s="125">
        <v>271</v>
      </c>
      <c r="E297" s="146"/>
      <c r="F297" s="227" t="e">
        <f t="shared" si="3"/>
        <v>#DIV/0!</v>
      </c>
      <c r="G297" s="182"/>
      <c r="H297" s="227" t="e">
        <f t="shared" si="4"/>
        <v>#DIV/0!</v>
      </c>
      <c r="I297" s="182"/>
      <c r="J297" s="225" t="e">
        <f t="shared" si="5"/>
        <v>#DIV/0!</v>
      </c>
      <c r="K297" s="182"/>
      <c r="L297" s="225">
        <f>'F5 - Operación '!Q269</f>
        <v>0</v>
      </c>
      <c r="M297" s="182"/>
      <c r="N297" s="145">
        <f t="shared" si="9"/>
        <v>0</v>
      </c>
      <c r="O297" s="227" t="e">
        <f t="shared" si="6"/>
        <v>#DIV/0!</v>
      </c>
      <c r="P297" s="182"/>
      <c r="Q297" s="1"/>
      <c r="R297" s="1"/>
      <c r="S297" s="132" t="e">
        <f t="shared" si="7"/>
        <v>#DIV/0!</v>
      </c>
      <c r="T297" s="143" t="e">
        <f t="shared" si="0"/>
        <v>#DIV/0!</v>
      </c>
      <c r="U297" s="143" t="e">
        <f t="shared" si="8"/>
        <v>#DIV/0!</v>
      </c>
      <c r="V297" s="1"/>
      <c r="W297" s="1"/>
      <c r="X297" s="1"/>
      <c r="Y297" s="1"/>
      <c r="Z297" s="1"/>
      <c r="AA297" s="1"/>
      <c r="AB297" s="1"/>
      <c r="AC297" s="1"/>
      <c r="AD297" s="1"/>
      <c r="AE297" s="1"/>
      <c r="AF297" s="1"/>
      <c r="AG297" s="1"/>
      <c r="AH297" s="1"/>
      <c r="AI297" s="1"/>
      <c r="AJ297" s="1"/>
      <c r="AK297" s="1"/>
      <c r="AL297" s="1"/>
      <c r="AM297" s="1"/>
      <c r="AN297" s="1"/>
      <c r="AO297" s="1"/>
    </row>
    <row r="298" spans="1:41" ht="14.25" customHeight="1">
      <c r="A298" s="1"/>
      <c r="B298" s="1"/>
      <c r="C298" s="115">
        <v>53022</v>
      </c>
      <c r="D298" s="125">
        <v>272</v>
      </c>
      <c r="E298" s="146"/>
      <c r="F298" s="227" t="e">
        <f t="shared" si="3"/>
        <v>#DIV/0!</v>
      </c>
      <c r="G298" s="182"/>
      <c r="H298" s="227" t="e">
        <f t="shared" si="4"/>
        <v>#DIV/0!</v>
      </c>
      <c r="I298" s="182"/>
      <c r="J298" s="225" t="e">
        <f t="shared" si="5"/>
        <v>#DIV/0!</v>
      </c>
      <c r="K298" s="182"/>
      <c r="L298" s="225">
        <f>'F5 - Operación '!Q270</f>
        <v>0</v>
      </c>
      <c r="M298" s="182"/>
      <c r="N298" s="145">
        <f t="shared" si="9"/>
        <v>0</v>
      </c>
      <c r="O298" s="227" t="e">
        <f t="shared" si="6"/>
        <v>#DIV/0!</v>
      </c>
      <c r="P298" s="182"/>
      <c r="Q298" s="1"/>
      <c r="R298" s="1"/>
      <c r="S298" s="132" t="e">
        <f t="shared" si="7"/>
        <v>#DIV/0!</v>
      </c>
      <c r="T298" s="143" t="e">
        <f t="shared" si="0"/>
        <v>#DIV/0!</v>
      </c>
      <c r="U298" s="143" t="e">
        <f t="shared" si="8"/>
        <v>#DIV/0!</v>
      </c>
      <c r="V298" s="1"/>
      <c r="W298" s="1"/>
      <c r="X298" s="1"/>
      <c r="Y298" s="1"/>
      <c r="Z298" s="1"/>
      <c r="AA298" s="1"/>
      <c r="AB298" s="1"/>
      <c r="AC298" s="1"/>
      <c r="AD298" s="1"/>
      <c r="AE298" s="1"/>
      <c r="AF298" s="1"/>
      <c r="AG298" s="1"/>
      <c r="AH298" s="1"/>
      <c r="AI298" s="1"/>
      <c r="AJ298" s="1"/>
      <c r="AK298" s="1"/>
      <c r="AL298" s="1"/>
      <c r="AM298" s="1"/>
      <c r="AN298" s="1"/>
      <c r="AO298" s="1"/>
    </row>
    <row r="299" spans="1:41" ht="14.25" customHeight="1">
      <c r="A299" s="1"/>
      <c r="B299" s="1"/>
      <c r="C299" s="115">
        <v>53053</v>
      </c>
      <c r="D299" s="125">
        <v>273</v>
      </c>
      <c r="E299" s="146"/>
      <c r="F299" s="227" t="e">
        <f t="shared" si="3"/>
        <v>#DIV/0!</v>
      </c>
      <c r="G299" s="182"/>
      <c r="H299" s="227" t="e">
        <f t="shared" si="4"/>
        <v>#DIV/0!</v>
      </c>
      <c r="I299" s="182"/>
      <c r="J299" s="225" t="e">
        <f t="shared" si="5"/>
        <v>#DIV/0!</v>
      </c>
      <c r="K299" s="182"/>
      <c r="L299" s="225">
        <f>'F5 - Operación '!Q271</f>
        <v>0</v>
      </c>
      <c r="M299" s="182"/>
      <c r="N299" s="145">
        <f t="shared" si="9"/>
        <v>0</v>
      </c>
      <c r="O299" s="227" t="e">
        <f t="shared" si="6"/>
        <v>#DIV/0!</v>
      </c>
      <c r="P299" s="182"/>
      <c r="Q299" s="1"/>
      <c r="R299" s="1"/>
      <c r="S299" s="132" t="e">
        <f t="shared" si="7"/>
        <v>#DIV/0!</v>
      </c>
      <c r="T299" s="143" t="e">
        <f t="shared" si="0"/>
        <v>#DIV/0!</v>
      </c>
      <c r="U299" s="143" t="e">
        <f t="shared" si="8"/>
        <v>#DIV/0!</v>
      </c>
      <c r="V299" s="1"/>
      <c r="W299" s="1"/>
      <c r="X299" s="1"/>
      <c r="Y299" s="1"/>
      <c r="Z299" s="1"/>
      <c r="AA299" s="1"/>
      <c r="AB299" s="1"/>
      <c r="AC299" s="1"/>
      <c r="AD299" s="1"/>
      <c r="AE299" s="1"/>
      <c r="AF299" s="1"/>
      <c r="AG299" s="1"/>
      <c r="AH299" s="1"/>
      <c r="AI299" s="1"/>
      <c r="AJ299" s="1"/>
      <c r="AK299" s="1"/>
      <c r="AL299" s="1"/>
      <c r="AM299" s="1"/>
      <c r="AN299" s="1"/>
      <c r="AO299" s="1"/>
    </row>
    <row r="300" spans="1:41" ht="14.25" customHeight="1">
      <c r="A300" s="1"/>
      <c r="B300" s="1"/>
      <c r="C300" s="115">
        <v>53083</v>
      </c>
      <c r="D300" s="125">
        <v>274</v>
      </c>
      <c r="E300" s="146"/>
      <c r="F300" s="227" t="e">
        <f t="shared" si="3"/>
        <v>#DIV/0!</v>
      </c>
      <c r="G300" s="182"/>
      <c r="H300" s="227" t="e">
        <f t="shared" si="4"/>
        <v>#DIV/0!</v>
      </c>
      <c r="I300" s="182"/>
      <c r="J300" s="225" t="e">
        <f t="shared" si="5"/>
        <v>#DIV/0!</v>
      </c>
      <c r="K300" s="182"/>
      <c r="L300" s="225">
        <f>'F5 - Operación '!Q272</f>
        <v>0</v>
      </c>
      <c r="M300" s="182"/>
      <c r="N300" s="145">
        <f t="shared" si="9"/>
        <v>0</v>
      </c>
      <c r="O300" s="227" t="e">
        <f t="shared" si="6"/>
        <v>#DIV/0!</v>
      </c>
      <c r="P300" s="182"/>
      <c r="Q300" s="1"/>
      <c r="R300" s="1"/>
      <c r="S300" s="132" t="e">
        <f t="shared" si="7"/>
        <v>#DIV/0!</v>
      </c>
      <c r="T300" s="143" t="e">
        <f t="shared" si="0"/>
        <v>#DIV/0!</v>
      </c>
      <c r="U300" s="143" t="e">
        <f t="shared" si="8"/>
        <v>#DIV/0!</v>
      </c>
      <c r="V300" s="1"/>
      <c r="W300" s="1"/>
      <c r="X300" s="1"/>
      <c r="Y300" s="1"/>
      <c r="Z300" s="1"/>
      <c r="AA300" s="1"/>
      <c r="AB300" s="1"/>
      <c r="AC300" s="1"/>
      <c r="AD300" s="1"/>
      <c r="AE300" s="1"/>
      <c r="AF300" s="1"/>
      <c r="AG300" s="1"/>
      <c r="AH300" s="1"/>
      <c r="AI300" s="1"/>
      <c r="AJ300" s="1"/>
      <c r="AK300" s="1"/>
      <c r="AL300" s="1"/>
      <c r="AM300" s="1"/>
      <c r="AN300" s="1"/>
      <c r="AO300" s="1"/>
    </row>
    <row r="301" spans="1:41" ht="14.25" customHeight="1">
      <c r="A301" s="1"/>
      <c r="B301" s="1"/>
      <c r="C301" s="115">
        <v>53114</v>
      </c>
      <c r="D301" s="125">
        <v>275</v>
      </c>
      <c r="E301" s="146"/>
      <c r="F301" s="227" t="e">
        <f t="shared" si="3"/>
        <v>#DIV/0!</v>
      </c>
      <c r="G301" s="182"/>
      <c r="H301" s="227" t="e">
        <f t="shared" si="4"/>
        <v>#DIV/0!</v>
      </c>
      <c r="I301" s="182"/>
      <c r="J301" s="225" t="e">
        <f t="shared" si="5"/>
        <v>#DIV/0!</v>
      </c>
      <c r="K301" s="182"/>
      <c r="L301" s="225">
        <f>'F5 - Operación '!Q273</f>
        <v>0</v>
      </c>
      <c r="M301" s="182"/>
      <c r="N301" s="145">
        <f t="shared" si="9"/>
        <v>0</v>
      </c>
      <c r="O301" s="227" t="e">
        <f t="shared" si="6"/>
        <v>#DIV/0!</v>
      </c>
      <c r="P301" s="182"/>
      <c r="Q301" s="1"/>
      <c r="R301" s="1"/>
      <c r="S301" s="132" t="e">
        <f t="shared" si="7"/>
        <v>#DIV/0!</v>
      </c>
      <c r="T301" s="143" t="e">
        <f t="shared" si="0"/>
        <v>#DIV/0!</v>
      </c>
      <c r="U301" s="143" t="e">
        <f t="shared" si="8"/>
        <v>#DIV/0!</v>
      </c>
      <c r="V301" s="1"/>
      <c r="W301" s="1"/>
      <c r="X301" s="1"/>
      <c r="Y301" s="1"/>
      <c r="Z301" s="1"/>
      <c r="AA301" s="1"/>
      <c r="AB301" s="1"/>
      <c r="AC301" s="1"/>
      <c r="AD301" s="1"/>
      <c r="AE301" s="1"/>
      <c r="AF301" s="1"/>
      <c r="AG301" s="1"/>
      <c r="AH301" s="1"/>
      <c r="AI301" s="1"/>
      <c r="AJ301" s="1"/>
      <c r="AK301" s="1"/>
      <c r="AL301" s="1"/>
      <c r="AM301" s="1"/>
      <c r="AN301" s="1"/>
      <c r="AO301" s="1"/>
    </row>
    <row r="302" spans="1:41" ht="14.25" customHeight="1">
      <c r="A302" s="1"/>
      <c r="B302" s="1"/>
      <c r="C302" s="115">
        <v>53144</v>
      </c>
      <c r="D302" s="125">
        <v>276</v>
      </c>
      <c r="E302" s="146"/>
      <c r="F302" s="227" t="e">
        <f t="shared" si="3"/>
        <v>#DIV/0!</v>
      </c>
      <c r="G302" s="182"/>
      <c r="H302" s="227" t="e">
        <f t="shared" si="4"/>
        <v>#DIV/0!</v>
      </c>
      <c r="I302" s="182"/>
      <c r="J302" s="225" t="e">
        <f t="shared" si="5"/>
        <v>#DIV/0!</v>
      </c>
      <c r="K302" s="182"/>
      <c r="L302" s="225">
        <f>'F5 - Operación '!Q274</f>
        <v>0</v>
      </c>
      <c r="M302" s="182"/>
      <c r="N302" s="145">
        <f t="shared" si="9"/>
        <v>0</v>
      </c>
      <c r="O302" s="227" t="e">
        <f t="shared" si="6"/>
        <v>#DIV/0!</v>
      </c>
      <c r="P302" s="182"/>
      <c r="Q302" s="1"/>
      <c r="R302" s="1"/>
      <c r="S302" s="132" t="e">
        <f t="shared" si="7"/>
        <v>#DIV/0!</v>
      </c>
      <c r="T302" s="143" t="e">
        <f t="shared" si="0"/>
        <v>#DIV/0!</v>
      </c>
      <c r="U302" s="143" t="e">
        <f t="shared" si="8"/>
        <v>#DIV/0!</v>
      </c>
      <c r="V302" s="1"/>
      <c r="W302" s="1"/>
      <c r="X302" s="1"/>
      <c r="Y302" s="1"/>
      <c r="Z302" s="1"/>
      <c r="AA302" s="1"/>
      <c r="AB302" s="1"/>
      <c r="AC302" s="1"/>
      <c r="AD302" s="1"/>
      <c r="AE302" s="1"/>
      <c r="AF302" s="1"/>
      <c r="AG302" s="1"/>
      <c r="AH302" s="1"/>
      <c r="AI302" s="1"/>
      <c r="AJ302" s="1"/>
      <c r="AK302" s="1"/>
      <c r="AL302" s="1"/>
      <c r="AM302" s="1"/>
      <c r="AN302" s="1"/>
      <c r="AO302" s="1"/>
    </row>
    <row r="303" spans="1:41" ht="14.25" customHeight="1">
      <c r="A303" s="1"/>
      <c r="B303" s="1"/>
      <c r="C303" s="115">
        <v>53175</v>
      </c>
      <c r="D303" s="125">
        <v>277</v>
      </c>
      <c r="E303" s="146"/>
      <c r="F303" s="227" t="e">
        <f t="shared" si="3"/>
        <v>#DIV/0!</v>
      </c>
      <c r="G303" s="182"/>
      <c r="H303" s="227" t="e">
        <f t="shared" si="4"/>
        <v>#DIV/0!</v>
      </c>
      <c r="I303" s="182"/>
      <c r="J303" s="225" t="e">
        <f t="shared" si="5"/>
        <v>#DIV/0!</v>
      </c>
      <c r="K303" s="182"/>
      <c r="L303" s="225">
        <f>'F5 - Operación '!Q275</f>
        <v>0</v>
      </c>
      <c r="M303" s="182"/>
      <c r="N303" s="145">
        <f t="shared" si="9"/>
        <v>0</v>
      </c>
      <c r="O303" s="227" t="e">
        <f t="shared" si="6"/>
        <v>#DIV/0!</v>
      </c>
      <c r="P303" s="182"/>
      <c r="Q303" s="1"/>
      <c r="R303" s="1"/>
      <c r="S303" s="132" t="e">
        <f t="shared" si="7"/>
        <v>#DIV/0!</v>
      </c>
      <c r="T303" s="143" t="e">
        <f t="shared" si="0"/>
        <v>#DIV/0!</v>
      </c>
      <c r="U303" s="143" t="e">
        <f t="shared" si="8"/>
        <v>#DIV/0!</v>
      </c>
      <c r="V303" s="1"/>
      <c r="W303" s="1"/>
      <c r="X303" s="1"/>
      <c r="Y303" s="1"/>
      <c r="Z303" s="1"/>
      <c r="AA303" s="1"/>
      <c r="AB303" s="1"/>
      <c r="AC303" s="1"/>
      <c r="AD303" s="1"/>
      <c r="AE303" s="1"/>
      <c r="AF303" s="1"/>
      <c r="AG303" s="1"/>
      <c r="AH303" s="1"/>
      <c r="AI303" s="1"/>
      <c r="AJ303" s="1"/>
      <c r="AK303" s="1"/>
      <c r="AL303" s="1"/>
      <c r="AM303" s="1"/>
      <c r="AN303" s="1"/>
      <c r="AO303" s="1"/>
    </row>
    <row r="304" spans="1:41" ht="14.25" customHeight="1">
      <c r="A304" s="1"/>
      <c r="B304" s="1"/>
      <c r="C304" s="115">
        <v>53206</v>
      </c>
      <c r="D304" s="125">
        <v>278</v>
      </c>
      <c r="E304" s="146"/>
      <c r="F304" s="227" t="e">
        <f t="shared" si="3"/>
        <v>#DIV/0!</v>
      </c>
      <c r="G304" s="182"/>
      <c r="H304" s="227" t="e">
        <f t="shared" si="4"/>
        <v>#DIV/0!</v>
      </c>
      <c r="I304" s="182"/>
      <c r="J304" s="225" t="e">
        <f t="shared" si="5"/>
        <v>#DIV/0!</v>
      </c>
      <c r="K304" s="182"/>
      <c r="L304" s="225">
        <f>'F5 - Operación '!Q276</f>
        <v>0</v>
      </c>
      <c r="M304" s="182"/>
      <c r="N304" s="145">
        <f t="shared" si="9"/>
        <v>0</v>
      </c>
      <c r="O304" s="227" t="e">
        <f t="shared" si="6"/>
        <v>#DIV/0!</v>
      </c>
      <c r="P304" s="182"/>
      <c r="Q304" s="1"/>
      <c r="R304" s="1"/>
      <c r="S304" s="132" t="e">
        <f t="shared" si="7"/>
        <v>#DIV/0!</v>
      </c>
      <c r="T304" s="143" t="e">
        <f t="shared" si="0"/>
        <v>#DIV/0!</v>
      </c>
      <c r="U304" s="143" t="e">
        <f t="shared" si="8"/>
        <v>#DIV/0!</v>
      </c>
      <c r="V304" s="1"/>
      <c r="W304" s="1"/>
      <c r="X304" s="1"/>
      <c r="Y304" s="1"/>
      <c r="Z304" s="1"/>
      <c r="AA304" s="1"/>
      <c r="AB304" s="1"/>
      <c r="AC304" s="1"/>
      <c r="AD304" s="1"/>
      <c r="AE304" s="1"/>
      <c r="AF304" s="1"/>
      <c r="AG304" s="1"/>
      <c r="AH304" s="1"/>
      <c r="AI304" s="1"/>
      <c r="AJ304" s="1"/>
      <c r="AK304" s="1"/>
      <c r="AL304" s="1"/>
      <c r="AM304" s="1"/>
      <c r="AN304" s="1"/>
      <c r="AO304" s="1"/>
    </row>
    <row r="305" spans="1:41" ht="14.25" customHeight="1">
      <c r="A305" s="1"/>
      <c r="B305" s="1"/>
      <c r="C305" s="115">
        <v>53236</v>
      </c>
      <c r="D305" s="125">
        <v>279</v>
      </c>
      <c r="E305" s="146"/>
      <c r="F305" s="227" t="e">
        <f t="shared" si="3"/>
        <v>#DIV/0!</v>
      </c>
      <c r="G305" s="182"/>
      <c r="H305" s="227" t="e">
        <f t="shared" si="4"/>
        <v>#DIV/0!</v>
      </c>
      <c r="I305" s="182"/>
      <c r="J305" s="225" t="e">
        <f t="shared" si="5"/>
        <v>#DIV/0!</v>
      </c>
      <c r="K305" s="182"/>
      <c r="L305" s="225">
        <f>'F5 - Operación '!Q277</f>
        <v>0</v>
      </c>
      <c r="M305" s="182"/>
      <c r="N305" s="145">
        <f t="shared" si="9"/>
        <v>0</v>
      </c>
      <c r="O305" s="227" t="e">
        <f t="shared" si="6"/>
        <v>#DIV/0!</v>
      </c>
      <c r="P305" s="182"/>
      <c r="Q305" s="1"/>
      <c r="R305" s="1"/>
      <c r="S305" s="132" t="e">
        <f t="shared" si="7"/>
        <v>#DIV/0!</v>
      </c>
      <c r="T305" s="143" t="e">
        <f t="shared" si="0"/>
        <v>#DIV/0!</v>
      </c>
      <c r="U305" s="143" t="e">
        <f t="shared" si="8"/>
        <v>#DIV/0!</v>
      </c>
      <c r="V305" s="1"/>
      <c r="W305" s="1"/>
      <c r="X305" s="1"/>
      <c r="Y305" s="1"/>
      <c r="Z305" s="1"/>
      <c r="AA305" s="1"/>
      <c r="AB305" s="1"/>
      <c r="AC305" s="1"/>
      <c r="AD305" s="1"/>
      <c r="AE305" s="1"/>
      <c r="AF305" s="1"/>
      <c r="AG305" s="1"/>
      <c r="AH305" s="1"/>
      <c r="AI305" s="1"/>
      <c r="AJ305" s="1"/>
      <c r="AK305" s="1"/>
      <c r="AL305" s="1"/>
      <c r="AM305" s="1"/>
      <c r="AN305" s="1"/>
      <c r="AO305" s="1"/>
    </row>
    <row r="306" spans="1:41" ht="14.25" customHeight="1">
      <c r="A306" s="1"/>
      <c r="B306" s="1"/>
      <c r="C306" s="115">
        <v>53267</v>
      </c>
      <c r="D306" s="125">
        <v>280</v>
      </c>
      <c r="E306" s="146"/>
      <c r="F306" s="227" t="e">
        <f t="shared" si="3"/>
        <v>#DIV/0!</v>
      </c>
      <c r="G306" s="182"/>
      <c r="H306" s="227" t="e">
        <f t="shared" si="4"/>
        <v>#DIV/0!</v>
      </c>
      <c r="I306" s="182"/>
      <c r="J306" s="225" t="e">
        <f t="shared" si="5"/>
        <v>#DIV/0!</v>
      </c>
      <c r="K306" s="182"/>
      <c r="L306" s="225">
        <f>'F5 - Operación '!Q278</f>
        <v>0</v>
      </c>
      <c r="M306" s="182"/>
      <c r="N306" s="145">
        <f t="shared" si="9"/>
        <v>0</v>
      </c>
      <c r="O306" s="227" t="e">
        <f t="shared" si="6"/>
        <v>#DIV/0!</v>
      </c>
      <c r="P306" s="182"/>
      <c r="Q306" s="1"/>
      <c r="R306" s="1"/>
      <c r="S306" s="132" t="e">
        <f t="shared" si="7"/>
        <v>#DIV/0!</v>
      </c>
      <c r="T306" s="143" t="e">
        <f t="shared" si="0"/>
        <v>#DIV/0!</v>
      </c>
      <c r="U306" s="143" t="e">
        <f t="shared" si="8"/>
        <v>#DIV/0!</v>
      </c>
      <c r="V306" s="1"/>
      <c r="W306" s="1"/>
      <c r="X306" s="1"/>
      <c r="Y306" s="1"/>
      <c r="Z306" s="1"/>
      <c r="AA306" s="1"/>
      <c r="AB306" s="1"/>
      <c r="AC306" s="1"/>
      <c r="AD306" s="1"/>
      <c r="AE306" s="1"/>
      <c r="AF306" s="1"/>
      <c r="AG306" s="1"/>
      <c r="AH306" s="1"/>
      <c r="AI306" s="1"/>
      <c r="AJ306" s="1"/>
      <c r="AK306" s="1"/>
      <c r="AL306" s="1"/>
      <c r="AM306" s="1"/>
      <c r="AN306" s="1"/>
      <c r="AO306" s="1"/>
    </row>
    <row r="307" spans="1:41" ht="14.25" customHeight="1">
      <c r="A307" s="1"/>
      <c r="B307" s="1"/>
      <c r="C307" s="115">
        <v>53297</v>
      </c>
      <c r="D307" s="125">
        <v>281</v>
      </c>
      <c r="E307" s="146"/>
      <c r="F307" s="227" t="e">
        <f t="shared" si="3"/>
        <v>#DIV/0!</v>
      </c>
      <c r="G307" s="182"/>
      <c r="H307" s="227" t="e">
        <f t="shared" si="4"/>
        <v>#DIV/0!</v>
      </c>
      <c r="I307" s="182"/>
      <c r="J307" s="225" t="e">
        <f t="shared" si="5"/>
        <v>#DIV/0!</v>
      </c>
      <c r="K307" s="182"/>
      <c r="L307" s="225">
        <f>'F5 - Operación '!Q279</f>
        <v>0</v>
      </c>
      <c r="M307" s="182"/>
      <c r="N307" s="145">
        <f t="shared" si="9"/>
        <v>0</v>
      </c>
      <c r="O307" s="227" t="e">
        <f t="shared" si="6"/>
        <v>#DIV/0!</v>
      </c>
      <c r="P307" s="182"/>
      <c r="Q307" s="1"/>
      <c r="R307" s="1"/>
      <c r="S307" s="132" t="e">
        <f t="shared" si="7"/>
        <v>#DIV/0!</v>
      </c>
      <c r="T307" s="143" t="e">
        <f t="shared" si="0"/>
        <v>#DIV/0!</v>
      </c>
      <c r="U307" s="143" t="e">
        <f t="shared" si="8"/>
        <v>#DIV/0!</v>
      </c>
      <c r="V307" s="1"/>
      <c r="W307" s="1"/>
      <c r="X307" s="1"/>
      <c r="Y307" s="1"/>
      <c r="Z307" s="1"/>
      <c r="AA307" s="1"/>
      <c r="AB307" s="1"/>
      <c r="AC307" s="1"/>
      <c r="AD307" s="1"/>
      <c r="AE307" s="1"/>
      <c r="AF307" s="1"/>
      <c r="AG307" s="1"/>
      <c r="AH307" s="1"/>
      <c r="AI307" s="1"/>
      <c r="AJ307" s="1"/>
      <c r="AK307" s="1"/>
      <c r="AL307" s="1"/>
      <c r="AM307" s="1"/>
      <c r="AN307" s="1"/>
      <c r="AO307" s="1"/>
    </row>
    <row r="308" spans="1:41" ht="14.25" customHeight="1">
      <c r="A308" s="1"/>
      <c r="B308" s="1"/>
      <c r="C308" s="115">
        <v>53328</v>
      </c>
      <c r="D308" s="125">
        <v>282</v>
      </c>
      <c r="E308" s="146"/>
      <c r="F308" s="227" t="e">
        <f t="shared" si="3"/>
        <v>#DIV/0!</v>
      </c>
      <c r="G308" s="182"/>
      <c r="H308" s="227" t="e">
        <f t="shared" si="4"/>
        <v>#DIV/0!</v>
      </c>
      <c r="I308" s="182"/>
      <c r="J308" s="225" t="e">
        <f t="shared" si="5"/>
        <v>#DIV/0!</v>
      </c>
      <c r="K308" s="182"/>
      <c r="L308" s="225">
        <f>'F5 - Operación '!Q280</f>
        <v>0</v>
      </c>
      <c r="M308" s="182"/>
      <c r="N308" s="145">
        <f t="shared" si="9"/>
        <v>0</v>
      </c>
      <c r="O308" s="227" t="e">
        <f t="shared" si="6"/>
        <v>#DIV/0!</v>
      </c>
      <c r="P308" s="182"/>
      <c r="Q308" s="1"/>
      <c r="R308" s="1"/>
      <c r="S308" s="132" t="e">
        <f t="shared" si="7"/>
        <v>#DIV/0!</v>
      </c>
      <c r="T308" s="143" t="e">
        <f t="shared" si="0"/>
        <v>#DIV/0!</v>
      </c>
      <c r="U308" s="143" t="e">
        <f t="shared" si="8"/>
        <v>#DIV/0!</v>
      </c>
      <c r="V308" s="1"/>
      <c r="W308" s="1"/>
      <c r="X308" s="1"/>
      <c r="Y308" s="1"/>
      <c r="Z308" s="1"/>
      <c r="AA308" s="1"/>
      <c r="AB308" s="1"/>
      <c r="AC308" s="1"/>
      <c r="AD308" s="1"/>
      <c r="AE308" s="1"/>
      <c r="AF308" s="1"/>
      <c r="AG308" s="1"/>
      <c r="AH308" s="1"/>
      <c r="AI308" s="1"/>
      <c r="AJ308" s="1"/>
      <c r="AK308" s="1"/>
      <c r="AL308" s="1"/>
      <c r="AM308" s="1"/>
      <c r="AN308" s="1"/>
      <c r="AO308" s="1"/>
    </row>
    <row r="309" spans="1:41" ht="14.25" customHeight="1">
      <c r="A309" s="1"/>
      <c r="B309" s="1"/>
      <c r="C309" s="115">
        <v>53359</v>
      </c>
      <c r="D309" s="125">
        <v>283</v>
      </c>
      <c r="E309" s="146"/>
      <c r="F309" s="227" t="e">
        <f t="shared" si="3"/>
        <v>#DIV/0!</v>
      </c>
      <c r="G309" s="182"/>
      <c r="H309" s="227" t="e">
        <f t="shared" si="4"/>
        <v>#DIV/0!</v>
      </c>
      <c r="I309" s="182"/>
      <c r="J309" s="225" t="e">
        <f t="shared" si="5"/>
        <v>#DIV/0!</v>
      </c>
      <c r="K309" s="182"/>
      <c r="L309" s="225">
        <f>'F5 - Operación '!Q281</f>
        <v>0</v>
      </c>
      <c r="M309" s="182"/>
      <c r="N309" s="145">
        <f t="shared" si="9"/>
        <v>0</v>
      </c>
      <c r="O309" s="227" t="e">
        <f t="shared" si="6"/>
        <v>#DIV/0!</v>
      </c>
      <c r="P309" s="182"/>
      <c r="Q309" s="1"/>
      <c r="R309" s="1"/>
      <c r="S309" s="132" t="e">
        <f t="shared" si="7"/>
        <v>#DIV/0!</v>
      </c>
      <c r="T309" s="143" t="e">
        <f t="shared" si="0"/>
        <v>#DIV/0!</v>
      </c>
      <c r="U309" s="143" t="e">
        <f t="shared" si="8"/>
        <v>#DIV/0!</v>
      </c>
      <c r="V309" s="1"/>
      <c r="W309" s="1"/>
      <c r="X309" s="1"/>
      <c r="Y309" s="1"/>
      <c r="Z309" s="1"/>
      <c r="AA309" s="1"/>
      <c r="AB309" s="1"/>
      <c r="AC309" s="1"/>
      <c r="AD309" s="1"/>
      <c r="AE309" s="1"/>
      <c r="AF309" s="1"/>
      <c r="AG309" s="1"/>
      <c r="AH309" s="1"/>
      <c r="AI309" s="1"/>
      <c r="AJ309" s="1"/>
      <c r="AK309" s="1"/>
      <c r="AL309" s="1"/>
      <c r="AM309" s="1"/>
      <c r="AN309" s="1"/>
      <c r="AO309" s="1"/>
    </row>
    <row r="310" spans="1:41" ht="14.25" customHeight="1">
      <c r="A310" s="1"/>
      <c r="B310" s="1"/>
      <c r="C310" s="115">
        <v>53387</v>
      </c>
      <c r="D310" s="125">
        <v>284</v>
      </c>
      <c r="E310" s="146"/>
      <c r="F310" s="227" t="e">
        <f t="shared" si="3"/>
        <v>#DIV/0!</v>
      </c>
      <c r="G310" s="182"/>
      <c r="H310" s="227" t="e">
        <f t="shared" si="4"/>
        <v>#DIV/0!</v>
      </c>
      <c r="I310" s="182"/>
      <c r="J310" s="225" t="e">
        <f t="shared" si="5"/>
        <v>#DIV/0!</v>
      </c>
      <c r="K310" s="182"/>
      <c r="L310" s="225">
        <f>'F5 - Operación '!Q282</f>
        <v>0</v>
      </c>
      <c r="M310" s="182"/>
      <c r="N310" s="145">
        <f t="shared" si="9"/>
        <v>0</v>
      </c>
      <c r="O310" s="227" t="e">
        <f t="shared" si="6"/>
        <v>#DIV/0!</v>
      </c>
      <c r="P310" s="182"/>
      <c r="Q310" s="1"/>
      <c r="R310" s="1"/>
      <c r="S310" s="132" t="e">
        <f t="shared" si="7"/>
        <v>#DIV/0!</v>
      </c>
      <c r="T310" s="143" t="e">
        <f t="shared" si="0"/>
        <v>#DIV/0!</v>
      </c>
      <c r="U310" s="143" t="e">
        <f t="shared" si="8"/>
        <v>#DIV/0!</v>
      </c>
      <c r="V310" s="1"/>
      <c r="W310" s="1"/>
      <c r="X310" s="1"/>
      <c r="Y310" s="1"/>
      <c r="Z310" s="1"/>
      <c r="AA310" s="1"/>
      <c r="AB310" s="1"/>
      <c r="AC310" s="1"/>
      <c r="AD310" s="1"/>
      <c r="AE310" s="1"/>
      <c r="AF310" s="1"/>
      <c r="AG310" s="1"/>
      <c r="AH310" s="1"/>
      <c r="AI310" s="1"/>
      <c r="AJ310" s="1"/>
      <c r="AK310" s="1"/>
      <c r="AL310" s="1"/>
      <c r="AM310" s="1"/>
      <c r="AN310" s="1"/>
      <c r="AO310" s="1"/>
    </row>
    <row r="311" spans="1:41" ht="14.25" customHeight="1">
      <c r="A311" s="1"/>
      <c r="B311" s="1"/>
      <c r="C311" s="115">
        <v>53418</v>
      </c>
      <c r="D311" s="125">
        <v>285</v>
      </c>
      <c r="E311" s="146"/>
      <c r="F311" s="227" t="e">
        <f t="shared" si="3"/>
        <v>#DIV/0!</v>
      </c>
      <c r="G311" s="182"/>
      <c r="H311" s="227" t="e">
        <f t="shared" si="4"/>
        <v>#DIV/0!</v>
      </c>
      <c r="I311" s="182"/>
      <c r="J311" s="225" t="e">
        <f t="shared" si="5"/>
        <v>#DIV/0!</v>
      </c>
      <c r="K311" s="182"/>
      <c r="L311" s="225">
        <f>'F5 - Operación '!Q283</f>
        <v>0</v>
      </c>
      <c r="M311" s="182"/>
      <c r="N311" s="145">
        <f t="shared" si="9"/>
        <v>0</v>
      </c>
      <c r="O311" s="227" t="e">
        <f t="shared" si="6"/>
        <v>#DIV/0!</v>
      </c>
      <c r="P311" s="182"/>
      <c r="Q311" s="1"/>
      <c r="R311" s="1"/>
      <c r="S311" s="132" t="e">
        <f t="shared" si="7"/>
        <v>#DIV/0!</v>
      </c>
      <c r="T311" s="143" t="e">
        <f t="shared" si="0"/>
        <v>#DIV/0!</v>
      </c>
      <c r="U311" s="143" t="e">
        <f t="shared" si="8"/>
        <v>#DIV/0!</v>
      </c>
      <c r="V311" s="1"/>
      <c r="W311" s="1"/>
      <c r="X311" s="1"/>
      <c r="Y311" s="1"/>
      <c r="Z311" s="1"/>
      <c r="AA311" s="1"/>
      <c r="AB311" s="1"/>
      <c r="AC311" s="1"/>
      <c r="AD311" s="1"/>
      <c r="AE311" s="1"/>
      <c r="AF311" s="1"/>
      <c r="AG311" s="1"/>
      <c r="AH311" s="1"/>
      <c r="AI311" s="1"/>
      <c r="AJ311" s="1"/>
      <c r="AK311" s="1"/>
      <c r="AL311" s="1"/>
      <c r="AM311" s="1"/>
      <c r="AN311" s="1"/>
      <c r="AO311" s="1"/>
    </row>
    <row r="312" spans="1:41" ht="14.25" customHeight="1">
      <c r="A312" s="1"/>
      <c r="B312" s="1"/>
      <c r="C312" s="115">
        <v>53448</v>
      </c>
      <c r="D312" s="125">
        <v>286</v>
      </c>
      <c r="E312" s="146"/>
      <c r="F312" s="227" t="e">
        <f t="shared" si="3"/>
        <v>#DIV/0!</v>
      </c>
      <c r="G312" s="182"/>
      <c r="H312" s="227" t="e">
        <f t="shared" si="4"/>
        <v>#DIV/0!</v>
      </c>
      <c r="I312" s="182"/>
      <c r="J312" s="225" t="e">
        <f t="shared" si="5"/>
        <v>#DIV/0!</v>
      </c>
      <c r="K312" s="182"/>
      <c r="L312" s="225">
        <f>'F5 - Operación '!Q284</f>
        <v>0</v>
      </c>
      <c r="M312" s="182"/>
      <c r="N312" s="145">
        <f t="shared" si="9"/>
        <v>0</v>
      </c>
      <c r="O312" s="227" t="e">
        <f t="shared" si="6"/>
        <v>#DIV/0!</v>
      </c>
      <c r="P312" s="182"/>
      <c r="Q312" s="1"/>
      <c r="R312" s="1"/>
      <c r="S312" s="132" t="e">
        <f t="shared" si="7"/>
        <v>#DIV/0!</v>
      </c>
      <c r="T312" s="143" t="e">
        <f t="shared" si="0"/>
        <v>#DIV/0!</v>
      </c>
      <c r="U312" s="143" t="e">
        <f t="shared" si="8"/>
        <v>#DIV/0!</v>
      </c>
      <c r="V312" s="1"/>
      <c r="W312" s="1"/>
      <c r="X312" s="1"/>
      <c r="Y312" s="1"/>
      <c r="Z312" s="1"/>
      <c r="AA312" s="1"/>
      <c r="AB312" s="1"/>
      <c r="AC312" s="1"/>
      <c r="AD312" s="1"/>
      <c r="AE312" s="1"/>
      <c r="AF312" s="1"/>
      <c r="AG312" s="1"/>
      <c r="AH312" s="1"/>
      <c r="AI312" s="1"/>
      <c r="AJ312" s="1"/>
      <c r="AK312" s="1"/>
      <c r="AL312" s="1"/>
      <c r="AM312" s="1"/>
      <c r="AN312" s="1"/>
      <c r="AO312" s="1"/>
    </row>
    <row r="313" spans="1:41" ht="14.25" customHeight="1">
      <c r="A313" s="1"/>
      <c r="B313" s="1"/>
      <c r="C313" s="115">
        <v>53479</v>
      </c>
      <c r="D313" s="125">
        <v>287</v>
      </c>
      <c r="E313" s="146"/>
      <c r="F313" s="227" t="e">
        <f t="shared" si="3"/>
        <v>#DIV/0!</v>
      </c>
      <c r="G313" s="182"/>
      <c r="H313" s="227" t="e">
        <f t="shared" si="4"/>
        <v>#DIV/0!</v>
      </c>
      <c r="I313" s="182"/>
      <c r="J313" s="225" t="e">
        <f t="shared" si="5"/>
        <v>#DIV/0!</v>
      </c>
      <c r="K313" s="182"/>
      <c r="L313" s="225">
        <f>'F5 - Operación '!Q285</f>
        <v>0</v>
      </c>
      <c r="M313" s="182"/>
      <c r="N313" s="145">
        <f t="shared" si="9"/>
        <v>0</v>
      </c>
      <c r="O313" s="227" t="e">
        <f t="shared" si="6"/>
        <v>#DIV/0!</v>
      </c>
      <c r="P313" s="182"/>
      <c r="Q313" s="1"/>
      <c r="R313" s="1"/>
      <c r="S313" s="132" t="e">
        <f t="shared" si="7"/>
        <v>#DIV/0!</v>
      </c>
      <c r="T313" s="143" t="e">
        <f t="shared" si="0"/>
        <v>#DIV/0!</v>
      </c>
      <c r="U313" s="143" t="e">
        <f t="shared" si="8"/>
        <v>#DIV/0!</v>
      </c>
      <c r="V313" s="1"/>
      <c r="W313" s="1"/>
      <c r="X313" s="1"/>
      <c r="Y313" s="1"/>
      <c r="Z313" s="1"/>
      <c r="AA313" s="1"/>
      <c r="AB313" s="1"/>
      <c r="AC313" s="1"/>
      <c r="AD313" s="1"/>
      <c r="AE313" s="1"/>
      <c r="AF313" s="1"/>
      <c r="AG313" s="1"/>
      <c r="AH313" s="1"/>
      <c r="AI313" s="1"/>
      <c r="AJ313" s="1"/>
      <c r="AK313" s="1"/>
      <c r="AL313" s="1"/>
      <c r="AM313" s="1"/>
      <c r="AN313" s="1"/>
      <c r="AO313" s="1"/>
    </row>
    <row r="314" spans="1:41" ht="14.25" customHeight="1">
      <c r="A314" s="1"/>
      <c r="B314" s="1"/>
      <c r="C314" s="115">
        <v>53509</v>
      </c>
      <c r="D314" s="125">
        <v>288</v>
      </c>
      <c r="E314" s="146"/>
      <c r="F314" s="227" t="e">
        <f t="shared" si="3"/>
        <v>#DIV/0!</v>
      </c>
      <c r="G314" s="182"/>
      <c r="H314" s="227" t="e">
        <f t="shared" si="4"/>
        <v>#DIV/0!</v>
      </c>
      <c r="I314" s="182"/>
      <c r="J314" s="225" t="e">
        <f t="shared" si="5"/>
        <v>#DIV/0!</v>
      </c>
      <c r="K314" s="182"/>
      <c r="L314" s="225">
        <f>'F5 - Operación '!Q286</f>
        <v>0</v>
      </c>
      <c r="M314" s="182"/>
      <c r="N314" s="145">
        <f t="shared" si="9"/>
        <v>0</v>
      </c>
      <c r="O314" s="227" t="e">
        <f t="shared" si="6"/>
        <v>#DIV/0!</v>
      </c>
      <c r="P314" s="182"/>
      <c r="Q314" s="1"/>
      <c r="R314" s="1"/>
      <c r="S314" s="132" t="e">
        <f t="shared" si="7"/>
        <v>#DIV/0!</v>
      </c>
      <c r="T314" s="143" t="e">
        <f t="shared" si="0"/>
        <v>#DIV/0!</v>
      </c>
      <c r="U314" s="143" t="e">
        <f t="shared" si="8"/>
        <v>#DIV/0!</v>
      </c>
      <c r="V314" s="1"/>
      <c r="W314" s="1"/>
      <c r="X314" s="1"/>
      <c r="Y314" s="1"/>
      <c r="Z314" s="1"/>
      <c r="AA314" s="1"/>
      <c r="AB314" s="1"/>
      <c r="AC314" s="1"/>
      <c r="AD314" s="1"/>
      <c r="AE314" s="1"/>
      <c r="AF314" s="1"/>
      <c r="AG314" s="1"/>
      <c r="AH314" s="1"/>
      <c r="AI314" s="1"/>
      <c r="AJ314" s="1"/>
      <c r="AK314" s="1"/>
      <c r="AL314" s="1"/>
      <c r="AM314" s="1"/>
      <c r="AN314" s="1"/>
      <c r="AO314" s="1"/>
    </row>
    <row r="315" spans="1:41" ht="14.25" customHeight="1">
      <c r="A315" s="1"/>
      <c r="B315" s="1"/>
      <c r="C315" s="115">
        <v>53540</v>
      </c>
      <c r="D315" s="125">
        <v>289</v>
      </c>
      <c r="E315" s="146"/>
      <c r="F315" s="227" t="e">
        <f t="shared" si="3"/>
        <v>#DIV/0!</v>
      </c>
      <c r="G315" s="182"/>
      <c r="H315" s="227" t="e">
        <f t="shared" si="4"/>
        <v>#DIV/0!</v>
      </c>
      <c r="I315" s="182"/>
      <c r="J315" s="225" t="e">
        <f t="shared" si="5"/>
        <v>#DIV/0!</v>
      </c>
      <c r="K315" s="182"/>
      <c r="L315" s="225">
        <f>'F5 - Operación '!Q287</f>
        <v>0</v>
      </c>
      <c r="M315" s="182"/>
      <c r="N315" s="145">
        <f t="shared" si="9"/>
        <v>0</v>
      </c>
      <c r="O315" s="227" t="e">
        <f t="shared" si="6"/>
        <v>#DIV/0!</v>
      </c>
      <c r="P315" s="182"/>
      <c r="Q315" s="1"/>
      <c r="R315" s="1"/>
      <c r="S315" s="132" t="e">
        <f t="shared" si="7"/>
        <v>#DIV/0!</v>
      </c>
      <c r="T315" s="143" t="e">
        <f t="shared" si="0"/>
        <v>#DIV/0!</v>
      </c>
      <c r="U315" s="143" t="e">
        <f t="shared" si="8"/>
        <v>#DIV/0!</v>
      </c>
      <c r="V315" s="1"/>
      <c r="W315" s="1"/>
      <c r="X315" s="1"/>
      <c r="Y315" s="1"/>
      <c r="Z315" s="1"/>
      <c r="AA315" s="1"/>
      <c r="AB315" s="1"/>
      <c r="AC315" s="1"/>
      <c r="AD315" s="1"/>
      <c r="AE315" s="1"/>
      <c r="AF315" s="1"/>
      <c r="AG315" s="1"/>
      <c r="AH315" s="1"/>
      <c r="AI315" s="1"/>
      <c r="AJ315" s="1"/>
      <c r="AK315" s="1"/>
      <c r="AL315" s="1"/>
      <c r="AM315" s="1"/>
      <c r="AN315" s="1"/>
      <c r="AO315" s="1"/>
    </row>
    <row r="316" spans="1:41" ht="14.25" customHeight="1">
      <c r="A316" s="1"/>
      <c r="B316" s="1"/>
      <c r="C316" s="115">
        <v>53571</v>
      </c>
      <c r="D316" s="125">
        <v>290</v>
      </c>
      <c r="E316" s="146"/>
      <c r="F316" s="227" t="e">
        <f t="shared" si="3"/>
        <v>#DIV/0!</v>
      </c>
      <c r="G316" s="182"/>
      <c r="H316" s="227" t="e">
        <f t="shared" si="4"/>
        <v>#DIV/0!</v>
      </c>
      <c r="I316" s="182"/>
      <c r="J316" s="225" t="e">
        <f t="shared" si="5"/>
        <v>#DIV/0!</v>
      </c>
      <c r="K316" s="182"/>
      <c r="L316" s="225">
        <f>'F5 - Operación '!Q288</f>
        <v>0</v>
      </c>
      <c r="M316" s="182"/>
      <c r="N316" s="145">
        <f t="shared" si="9"/>
        <v>0</v>
      </c>
      <c r="O316" s="227" t="e">
        <f t="shared" si="6"/>
        <v>#DIV/0!</v>
      </c>
      <c r="P316" s="182"/>
      <c r="Q316" s="1"/>
      <c r="R316" s="1"/>
      <c r="S316" s="132" t="e">
        <f t="shared" si="7"/>
        <v>#DIV/0!</v>
      </c>
      <c r="T316" s="143" t="e">
        <f t="shared" si="0"/>
        <v>#DIV/0!</v>
      </c>
      <c r="U316" s="143" t="e">
        <f t="shared" si="8"/>
        <v>#DIV/0!</v>
      </c>
      <c r="V316" s="1"/>
      <c r="W316" s="1"/>
      <c r="X316" s="1"/>
      <c r="Y316" s="1"/>
      <c r="Z316" s="1"/>
      <c r="AA316" s="1"/>
      <c r="AB316" s="1"/>
      <c r="AC316" s="1"/>
      <c r="AD316" s="1"/>
      <c r="AE316" s="1"/>
      <c r="AF316" s="1"/>
      <c r="AG316" s="1"/>
      <c r="AH316" s="1"/>
      <c r="AI316" s="1"/>
      <c r="AJ316" s="1"/>
      <c r="AK316" s="1"/>
      <c r="AL316" s="1"/>
      <c r="AM316" s="1"/>
      <c r="AN316" s="1"/>
      <c r="AO316" s="1"/>
    </row>
    <row r="317" spans="1:41" ht="14.25" customHeight="1">
      <c r="A317" s="1"/>
      <c r="B317" s="1"/>
      <c r="C317" s="115">
        <v>53601</v>
      </c>
      <c r="D317" s="125">
        <v>291</v>
      </c>
      <c r="E317" s="146"/>
      <c r="F317" s="227" t="e">
        <f t="shared" si="3"/>
        <v>#DIV/0!</v>
      </c>
      <c r="G317" s="182"/>
      <c r="H317" s="227" t="e">
        <f t="shared" si="4"/>
        <v>#DIV/0!</v>
      </c>
      <c r="I317" s="182"/>
      <c r="J317" s="225" t="e">
        <f t="shared" si="5"/>
        <v>#DIV/0!</v>
      </c>
      <c r="K317" s="182"/>
      <c r="L317" s="225">
        <f>'F5 - Operación '!Q289</f>
        <v>0</v>
      </c>
      <c r="M317" s="182"/>
      <c r="N317" s="145">
        <f t="shared" si="9"/>
        <v>0</v>
      </c>
      <c r="O317" s="227" t="e">
        <f t="shared" si="6"/>
        <v>#DIV/0!</v>
      </c>
      <c r="P317" s="182"/>
      <c r="Q317" s="1"/>
      <c r="R317" s="1"/>
      <c r="S317" s="132" t="e">
        <f t="shared" si="7"/>
        <v>#DIV/0!</v>
      </c>
      <c r="T317" s="143" t="e">
        <f t="shared" si="0"/>
        <v>#DIV/0!</v>
      </c>
      <c r="U317" s="143" t="e">
        <f t="shared" si="8"/>
        <v>#DIV/0!</v>
      </c>
      <c r="V317" s="1"/>
      <c r="W317" s="1"/>
      <c r="X317" s="1"/>
      <c r="Y317" s="1"/>
      <c r="Z317" s="1"/>
      <c r="AA317" s="1"/>
      <c r="AB317" s="1"/>
      <c r="AC317" s="1"/>
      <c r="AD317" s="1"/>
      <c r="AE317" s="1"/>
      <c r="AF317" s="1"/>
      <c r="AG317" s="1"/>
      <c r="AH317" s="1"/>
      <c r="AI317" s="1"/>
      <c r="AJ317" s="1"/>
      <c r="AK317" s="1"/>
      <c r="AL317" s="1"/>
      <c r="AM317" s="1"/>
      <c r="AN317" s="1"/>
      <c r="AO317" s="1"/>
    </row>
    <row r="318" spans="1:41" ht="14.25" customHeight="1">
      <c r="A318" s="1"/>
      <c r="B318" s="1"/>
      <c r="C318" s="115">
        <v>53632</v>
      </c>
      <c r="D318" s="125">
        <v>292</v>
      </c>
      <c r="E318" s="146"/>
      <c r="F318" s="227" t="e">
        <f t="shared" si="3"/>
        <v>#DIV/0!</v>
      </c>
      <c r="G318" s="182"/>
      <c r="H318" s="227" t="e">
        <f t="shared" si="4"/>
        <v>#DIV/0!</v>
      </c>
      <c r="I318" s="182"/>
      <c r="J318" s="225" t="e">
        <f t="shared" si="5"/>
        <v>#DIV/0!</v>
      </c>
      <c r="K318" s="182"/>
      <c r="L318" s="225">
        <f>'F5 - Operación '!Q290</f>
        <v>0</v>
      </c>
      <c r="M318" s="182"/>
      <c r="N318" s="145">
        <f t="shared" si="9"/>
        <v>0</v>
      </c>
      <c r="O318" s="227" t="e">
        <f t="shared" si="6"/>
        <v>#DIV/0!</v>
      </c>
      <c r="P318" s="182"/>
      <c r="Q318" s="1"/>
      <c r="R318" s="1"/>
      <c r="S318" s="132" t="e">
        <f t="shared" si="7"/>
        <v>#DIV/0!</v>
      </c>
      <c r="T318" s="143" t="e">
        <f t="shared" si="0"/>
        <v>#DIV/0!</v>
      </c>
      <c r="U318" s="143" t="e">
        <f t="shared" si="8"/>
        <v>#DIV/0!</v>
      </c>
      <c r="V318" s="1"/>
      <c r="W318" s="1"/>
      <c r="X318" s="1"/>
      <c r="Y318" s="1"/>
      <c r="Z318" s="1"/>
      <c r="AA318" s="1"/>
      <c r="AB318" s="1"/>
      <c r="AC318" s="1"/>
      <c r="AD318" s="1"/>
      <c r="AE318" s="1"/>
      <c r="AF318" s="1"/>
      <c r="AG318" s="1"/>
      <c r="AH318" s="1"/>
      <c r="AI318" s="1"/>
      <c r="AJ318" s="1"/>
      <c r="AK318" s="1"/>
      <c r="AL318" s="1"/>
      <c r="AM318" s="1"/>
      <c r="AN318" s="1"/>
      <c r="AO318" s="1"/>
    </row>
    <row r="319" spans="1:41" ht="14.25" customHeight="1">
      <c r="A319" s="1"/>
      <c r="B319" s="1"/>
      <c r="C319" s="115">
        <v>53662</v>
      </c>
      <c r="D319" s="125">
        <v>293</v>
      </c>
      <c r="E319" s="146"/>
      <c r="F319" s="227" t="e">
        <f t="shared" si="3"/>
        <v>#DIV/0!</v>
      </c>
      <c r="G319" s="182"/>
      <c r="H319" s="227" t="e">
        <f t="shared" si="4"/>
        <v>#DIV/0!</v>
      </c>
      <c r="I319" s="182"/>
      <c r="J319" s="225" t="e">
        <f t="shared" si="5"/>
        <v>#DIV/0!</v>
      </c>
      <c r="K319" s="182"/>
      <c r="L319" s="225">
        <f>'F5 - Operación '!Q291</f>
        <v>0</v>
      </c>
      <c r="M319" s="182"/>
      <c r="N319" s="145">
        <f t="shared" si="9"/>
        <v>0</v>
      </c>
      <c r="O319" s="227" t="e">
        <f t="shared" si="6"/>
        <v>#DIV/0!</v>
      </c>
      <c r="P319" s="182"/>
      <c r="Q319" s="1"/>
      <c r="R319" s="1"/>
      <c r="S319" s="132" t="e">
        <f t="shared" si="7"/>
        <v>#DIV/0!</v>
      </c>
      <c r="T319" s="143" t="e">
        <f t="shared" si="0"/>
        <v>#DIV/0!</v>
      </c>
      <c r="U319" s="143" t="e">
        <f t="shared" si="8"/>
        <v>#DIV/0!</v>
      </c>
      <c r="V319" s="1"/>
      <c r="W319" s="1"/>
      <c r="X319" s="1"/>
      <c r="Y319" s="1"/>
      <c r="Z319" s="1"/>
      <c r="AA319" s="1"/>
      <c r="AB319" s="1"/>
      <c r="AC319" s="1"/>
      <c r="AD319" s="1"/>
      <c r="AE319" s="1"/>
      <c r="AF319" s="1"/>
      <c r="AG319" s="1"/>
      <c r="AH319" s="1"/>
      <c r="AI319" s="1"/>
      <c r="AJ319" s="1"/>
      <c r="AK319" s="1"/>
      <c r="AL319" s="1"/>
      <c r="AM319" s="1"/>
      <c r="AN319" s="1"/>
      <c r="AO319" s="1"/>
    </row>
    <row r="320" spans="1:41" ht="14.25" customHeight="1">
      <c r="A320" s="1"/>
      <c r="B320" s="1"/>
      <c r="C320" s="115">
        <v>53693</v>
      </c>
      <c r="D320" s="125">
        <v>294</v>
      </c>
      <c r="E320" s="146"/>
      <c r="F320" s="227" t="e">
        <f t="shared" si="3"/>
        <v>#DIV/0!</v>
      </c>
      <c r="G320" s="182"/>
      <c r="H320" s="227" t="e">
        <f t="shared" si="4"/>
        <v>#DIV/0!</v>
      </c>
      <c r="I320" s="182"/>
      <c r="J320" s="225" t="e">
        <f t="shared" si="5"/>
        <v>#DIV/0!</v>
      </c>
      <c r="K320" s="182"/>
      <c r="L320" s="225">
        <f>'F5 - Operación '!Q292</f>
        <v>0</v>
      </c>
      <c r="M320" s="182"/>
      <c r="N320" s="145">
        <f t="shared" si="9"/>
        <v>0</v>
      </c>
      <c r="O320" s="227" t="e">
        <f t="shared" si="6"/>
        <v>#DIV/0!</v>
      </c>
      <c r="P320" s="182"/>
      <c r="Q320" s="1"/>
      <c r="R320" s="1"/>
      <c r="S320" s="132" t="e">
        <f t="shared" si="7"/>
        <v>#DIV/0!</v>
      </c>
      <c r="T320" s="143" t="e">
        <f t="shared" si="0"/>
        <v>#DIV/0!</v>
      </c>
      <c r="U320" s="143" t="e">
        <f t="shared" si="8"/>
        <v>#DIV/0!</v>
      </c>
      <c r="V320" s="1"/>
      <c r="W320" s="1"/>
      <c r="X320" s="1"/>
      <c r="Y320" s="1"/>
      <c r="Z320" s="1"/>
      <c r="AA320" s="1"/>
      <c r="AB320" s="1"/>
      <c r="AC320" s="1"/>
      <c r="AD320" s="1"/>
      <c r="AE320" s="1"/>
      <c r="AF320" s="1"/>
      <c r="AG320" s="1"/>
      <c r="AH320" s="1"/>
      <c r="AI320" s="1"/>
      <c r="AJ320" s="1"/>
      <c r="AK320" s="1"/>
      <c r="AL320" s="1"/>
      <c r="AM320" s="1"/>
      <c r="AN320" s="1"/>
      <c r="AO320" s="1"/>
    </row>
    <row r="321" spans="1:41" ht="14.25" customHeight="1">
      <c r="A321" s="1"/>
      <c r="B321" s="1"/>
      <c r="C321" s="115">
        <v>53724</v>
      </c>
      <c r="D321" s="125">
        <v>295</v>
      </c>
      <c r="E321" s="146"/>
      <c r="F321" s="227" t="e">
        <f t="shared" si="3"/>
        <v>#DIV/0!</v>
      </c>
      <c r="G321" s="182"/>
      <c r="H321" s="227" t="e">
        <f t="shared" si="4"/>
        <v>#DIV/0!</v>
      </c>
      <c r="I321" s="182"/>
      <c r="J321" s="225" t="e">
        <f t="shared" si="5"/>
        <v>#DIV/0!</v>
      </c>
      <c r="K321" s="182"/>
      <c r="L321" s="225">
        <f>'F5 - Operación '!Q293</f>
        <v>0</v>
      </c>
      <c r="M321" s="182"/>
      <c r="N321" s="145">
        <f t="shared" si="9"/>
        <v>0</v>
      </c>
      <c r="O321" s="227" t="e">
        <f t="shared" si="6"/>
        <v>#DIV/0!</v>
      </c>
      <c r="P321" s="182"/>
      <c r="Q321" s="1"/>
      <c r="R321" s="1"/>
      <c r="S321" s="132" t="e">
        <f t="shared" si="7"/>
        <v>#DIV/0!</v>
      </c>
      <c r="T321" s="143" t="e">
        <f t="shared" si="0"/>
        <v>#DIV/0!</v>
      </c>
      <c r="U321" s="143" t="e">
        <f t="shared" si="8"/>
        <v>#DIV/0!</v>
      </c>
      <c r="V321" s="1"/>
      <c r="W321" s="1"/>
      <c r="X321" s="1"/>
      <c r="Y321" s="1"/>
      <c r="Z321" s="1"/>
      <c r="AA321" s="1"/>
      <c r="AB321" s="1"/>
      <c r="AC321" s="1"/>
      <c r="AD321" s="1"/>
      <c r="AE321" s="1"/>
      <c r="AF321" s="1"/>
      <c r="AG321" s="1"/>
      <c r="AH321" s="1"/>
      <c r="AI321" s="1"/>
      <c r="AJ321" s="1"/>
      <c r="AK321" s="1"/>
      <c r="AL321" s="1"/>
      <c r="AM321" s="1"/>
      <c r="AN321" s="1"/>
      <c r="AO321" s="1"/>
    </row>
    <row r="322" spans="1:41" ht="14.25" customHeight="1">
      <c r="A322" s="1"/>
      <c r="B322" s="1"/>
      <c r="C322" s="115">
        <v>53752</v>
      </c>
      <c r="D322" s="125">
        <v>296</v>
      </c>
      <c r="E322" s="146"/>
      <c r="F322" s="227" t="e">
        <f t="shared" si="3"/>
        <v>#DIV/0!</v>
      </c>
      <c r="G322" s="182"/>
      <c r="H322" s="227" t="e">
        <f t="shared" si="4"/>
        <v>#DIV/0!</v>
      </c>
      <c r="I322" s="182"/>
      <c r="J322" s="225" t="e">
        <f t="shared" si="5"/>
        <v>#DIV/0!</v>
      </c>
      <c r="K322" s="182"/>
      <c r="L322" s="225">
        <f>'F5 - Operación '!Q294</f>
        <v>0</v>
      </c>
      <c r="M322" s="182"/>
      <c r="N322" s="145">
        <f t="shared" si="9"/>
        <v>0</v>
      </c>
      <c r="O322" s="227" t="e">
        <f t="shared" si="6"/>
        <v>#DIV/0!</v>
      </c>
      <c r="P322" s="182"/>
      <c r="Q322" s="1"/>
      <c r="R322" s="1"/>
      <c r="S322" s="132" t="e">
        <f t="shared" si="7"/>
        <v>#DIV/0!</v>
      </c>
      <c r="T322" s="143" t="e">
        <f t="shared" si="0"/>
        <v>#DIV/0!</v>
      </c>
      <c r="U322" s="143" t="e">
        <f t="shared" si="8"/>
        <v>#DIV/0!</v>
      </c>
      <c r="V322" s="1"/>
      <c r="W322" s="1"/>
      <c r="X322" s="1"/>
      <c r="Y322" s="1"/>
      <c r="Z322" s="1"/>
      <c r="AA322" s="1"/>
      <c r="AB322" s="1"/>
      <c r="AC322" s="1"/>
      <c r="AD322" s="1"/>
      <c r="AE322" s="1"/>
      <c r="AF322" s="1"/>
      <c r="AG322" s="1"/>
      <c r="AH322" s="1"/>
      <c r="AI322" s="1"/>
      <c r="AJ322" s="1"/>
      <c r="AK322" s="1"/>
      <c r="AL322" s="1"/>
      <c r="AM322" s="1"/>
      <c r="AN322" s="1"/>
      <c r="AO322" s="1"/>
    </row>
    <row r="323" spans="1:41" ht="14.25" customHeight="1">
      <c r="A323" s="1"/>
      <c r="B323" s="1"/>
      <c r="C323" s="115">
        <v>53783</v>
      </c>
      <c r="D323" s="125">
        <v>297</v>
      </c>
      <c r="E323" s="146"/>
      <c r="F323" s="227" t="e">
        <f t="shared" si="3"/>
        <v>#DIV/0!</v>
      </c>
      <c r="G323" s="182"/>
      <c r="H323" s="227" t="e">
        <f t="shared" si="4"/>
        <v>#DIV/0!</v>
      </c>
      <c r="I323" s="182"/>
      <c r="J323" s="225" t="e">
        <f t="shared" si="5"/>
        <v>#DIV/0!</v>
      </c>
      <c r="K323" s="182"/>
      <c r="L323" s="225">
        <f>'F5 - Operación '!Q295</f>
        <v>0</v>
      </c>
      <c r="M323" s="182"/>
      <c r="N323" s="145">
        <f t="shared" si="9"/>
        <v>0</v>
      </c>
      <c r="O323" s="227" t="e">
        <f t="shared" si="6"/>
        <v>#DIV/0!</v>
      </c>
      <c r="P323" s="182"/>
      <c r="Q323" s="1"/>
      <c r="R323" s="1"/>
      <c r="S323" s="132" t="e">
        <f t="shared" si="7"/>
        <v>#DIV/0!</v>
      </c>
      <c r="T323" s="143" t="e">
        <f t="shared" si="0"/>
        <v>#DIV/0!</v>
      </c>
      <c r="U323" s="143" t="e">
        <f t="shared" si="8"/>
        <v>#DIV/0!</v>
      </c>
      <c r="V323" s="1"/>
      <c r="W323" s="1"/>
      <c r="X323" s="1"/>
      <c r="Y323" s="1"/>
      <c r="Z323" s="1"/>
      <c r="AA323" s="1"/>
      <c r="AB323" s="1"/>
      <c r="AC323" s="1"/>
      <c r="AD323" s="1"/>
      <c r="AE323" s="1"/>
      <c r="AF323" s="1"/>
      <c r="AG323" s="1"/>
      <c r="AH323" s="1"/>
      <c r="AI323" s="1"/>
      <c r="AJ323" s="1"/>
      <c r="AK323" s="1"/>
      <c r="AL323" s="1"/>
      <c r="AM323" s="1"/>
      <c r="AN323" s="1"/>
      <c r="AO323" s="1"/>
    </row>
    <row r="324" spans="1:41" ht="14.25" customHeight="1">
      <c r="A324" s="1"/>
      <c r="B324" s="1"/>
      <c r="C324" s="115">
        <v>53813</v>
      </c>
      <c r="D324" s="125">
        <v>298</v>
      </c>
      <c r="E324" s="146"/>
      <c r="F324" s="227" t="e">
        <f t="shared" si="3"/>
        <v>#DIV/0!</v>
      </c>
      <c r="G324" s="182"/>
      <c r="H324" s="227" t="e">
        <f t="shared" si="4"/>
        <v>#DIV/0!</v>
      </c>
      <c r="I324" s="182"/>
      <c r="J324" s="225" t="e">
        <f t="shared" si="5"/>
        <v>#DIV/0!</v>
      </c>
      <c r="K324" s="182"/>
      <c r="L324" s="225">
        <f>'F5 - Operación '!Q296</f>
        <v>0</v>
      </c>
      <c r="M324" s="182"/>
      <c r="N324" s="145">
        <f t="shared" si="9"/>
        <v>0</v>
      </c>
      <c r="O324" s="227" t="e">
        <f t="shared" si="6"/>
        <v>#DIV/0!</v>
      </c>
      <c r="P324" s="182"/>
      <c r="Q324" s="1"/>
      <c r="R324" s="1"/>
      <c r="S324" s="132" t="e">
        <f t="shared" si="7"/>
        <v>#DIV/0!</v>
      </c>
      <c r="T324" s="143" t="e">
        <f t="shared" si="0"/>
        <v>#DIV/0!</v>
      </c>
      <c r="U324" s="143" t="e">
        <f t="shared" si="8"/>
        <v>#DIV/0!</v>
      </c>
      <c r="V324" s="1"/>
      <c r="W324" s="1"/>
      <c r="X324" s="1"/>
      <c r="Y324" s="1"/>
      <c r="Z324" s="1"/>
      <c r="AA324" s="1"/>
      <c r="AB324" s="1"/>
      <c r="AC324" s="1"/>
      <c r="AD324" s="1"/>
      <c r="AE324" s="1"/>
      <c r="AF324" s="1"/>
      <c r="AG324" s="1"/>
      <c r="AH324" s="1"/>
      <c r="AI324" s="1"/>
      <c r="AJ324" s="1"/>
      <c r="AK324" s="1"/>
      <c r="AL324" s="1"/>
      <c r="AM324" s="1"/>
      <c r="AN324" s="1"/>
      <c r="AO324" s="1"/>
    </row>
    <row r="325" spans="1:41" ht="14.25" customHeight="1">
      <c r="A325" s="1"/>
      <c r="B325" s="1"/>
      <c r="C325" s="115">
        <v>53844</v>
      </c>
      <c r="D325" s="125">
        <v>299</v>
      </c>
      <c r="E325" s="146"/>
      <c r="F325" s="227" t="e">
        <f t="shared" si="3"/>
        <v>#DIV/0!</v>
      </c>
      <c r="G325" s="182"/>
      <c r="H325" s="227" t="e">
        <f t="shared" si="4"/>
        <v>#DIV/0!</v>
      </c>
      <c r="I325" s="182"/>
      <c r="J325" s="225" t="e">
        <f t="shared" si="5"/>
        <v>#DIV/0!</v>
      </c>
      <c r="K325" s="182"/>
      <c r="L325" s="225">
        <f>'F5 - Operación '!Q297</f>
        <v>0</v>
      </c>
      <c r="M325" s="182"/>
      <c r="N325" s="145">
        <f t="shared" si="9"/>
        <v>0</v>
      </c>
      <c r="O325" s="227" t="e">
        <f t="shared" si="6"/>
        <v>#DIV/0!</v>
      </c>
      <c r="P325" s="182"/>
      <c r="Q325" s="1"/>
      <c r="R325" s="1"/>
      <c r="S325" s="132" t="e">
        <f t="shared" si="7"/>
        <v>#DIV/0!</v>
      </c>
      <c r="T325" s="143" t="e">
        <f t="shared" si="0"/>
        <v>#DIV/0!</v>
      </c>
      <c r="U325" s="143" t="e">
        <f t="shared" si="8"/>
        <v>#DIV/0!</v>
      </c>
      <c r="V325" s="1"/>
      <c r="W325" s="1"/>
      <c r="X325" s="1"/>
      <c r="Y325" s="1"/>
      <c r="Z325" s="1"/>
      <c r="AA325" s="1"/>
      <c r="AB325" s="1"/>
      <c r="AC325" s="1"/>
      <c r="AD325" s="1"/>
      <c r="AE325" s="1"/>
      <c r="AF325" s="1"/>
      <c r="AG325" s="1"/>
      <c r="AH325" s="1"/>
      <c r="AI325" s="1"/>
      <c r="AJ325" s="1"/>
      <c r="AK325" s="1"/>
      <c r="AL325" s="1"/>
      <c r="AM325" s="1"/>
      <c r="AN325" s="1"/>
      <c r="AO325" s="1"/>
    </row>
    <row r="326" spans="1:41" ht="14.25" customHeight="1">
      <c r="A326" s="1"/>
      <c r="B326" s="1"/>
      <c r="C326" s="115">
        <v>53874</v>
      </c>
      <c r="D326" s="125">
        <v>300</v>
      </c>
      <c r="E326" s="146"/>
      <c r="F326" s="227" t="e">
        <f t="shared" si="3"/>
        <v>#DIV/0!</v>
      </c>
      <c r="G326" s="182"/>
      <c r="H326" s="227" t="e">
        <f t="shared" si="4"/>
        <v>#DIV/0!</v>
      </c>
      <c r="I326" s="182"/>
      <c r="J326" s="225" t="e">
        <f t="shared" si="5"/>
        <v>#DIV/0!</v>
      </c>
      <c r="K326" s="182"/>
      <c r="L326" s="225">
        <f>'F5 - Operación '!Q298</f>
        <v>0</v>
      </c>
      <c r="M326" s="182"/>
      <c r="N326" s="145">
        <f t="shared" si="9"/>
        <v>0</v>
      </c>
      <c r="O326" s="227" t="e">
        <f t="shared" si="6"/>
        <v>#DIV/0!</v>
      </c>
      <c r="P326" s="182"/>
      <c r="Q326" s="1"/>
      <c r="R326" s="1"/>
      <c r="S326" s="132" t="e">
        <f t="shared" si="7"/>
        <v>#DIV/0!</v>
      </c>
      <c r="T326" s="143" t="e">
        <f t="shared" si="0"/>
        <v>#DIV/0!</v>
      </c>
      <c r="U326" s="143" t="e">
        <f t="shared" si="8"/>
        <v>#DIV/0!</v>
      </c>
      <c r="V326" s="1"/>
      <c r="W326" s="1"/>
      <c r="X326" s="1"/>
      <c r="Y326" s="1"/>
      <c r="Z326" s="1"/>
      <c r="AA326" s="1"/>
      <c r="AB326" s="1"/>
      <c r="AC326" s="1"/>
      <c r="AD326" s="1"/>
      <c r="AE326" s="1"/>
      <c r="AF326" s="1"/>
      <c r="AG326" s="1"/>
      <c r="AH326" s="1"/>
      <c r="AI326" s="1"/>
      <c r="AJ326" s="1"/>
      <c r="AK326" s="1"/>
      <c r="AL326" s="1"/>
      <c r="AM326" s="1"/>
      <c r="AN326" s="1"/>
      <c r="AO326" s="1"/>
    </row>
    <row r="327" spans="1:41" ht="14.25" customHeight="1">
      <c r="A327" s="1"/>
      <c r="B327" s="1"/>
      <c r="C327" s="115">
        <v>53905</v>
      </c>
      <c r="D327" s="125">
        <v>301</v>
      </c>
      <c r="E327" s="146"/>
      <c r="F327" s="227" t="e">
        <f t="shared" si="3"/>
        <v>#DIV/0!</v>
      </c>
      <c r="G327" s="182"/>
      <c r="H327" s="227" t="e">
        <f t="shared" si="4"/>
        <v>#DIV/0!</v>
      </c>
      <c r="I327" s="182"/>
      <c r="J327" s="225" t="e">
        <f t="shared" si="5"/>
        <v>#DIV/0!</v>
      </c>
      <c r="K327" s="182"/>
      <c r="L327" s="225">
        <f>'F5 - Operación '!Q299</f>
        <v>0</v>
      </c>
      <c r="M327" s="182"/>
      <c r="N327" s="145">
        <f t="shared" si="9"/>
        <v>0</v>
      </c>
      <c r="O327" s="227" t="e">
        <f t="shared" si="6"/>
        <v>#DIV/0!</v>
      </c>
      <c r="P327" s="182"/>
      <c r="Q327" s="1"/>
      <c r="R327" s="1"/>
      <c r="S327" s="132" t="e">
        <f t="shared" si="7"/>
        <v>#DIV/0!</v>
      </c>
      <c r="T327" s="143" t="e">
        <f t="shared" si="0"/>
        <v>#DIV/0!</v>
      </c>
      <c r="U327" s="143" t="e">
        <f t="shared" si="8"/>
        <v>#DIV/0!</v>
      </c>
      <c r="V327" s="1"/>
      <c r="W327" s="1"/>
      <c r="X327" s="1"/>
      <c r="Y327" s="1"/>
      <c r="Z327" s="1"/>
      <c r="AA327" s="1"/>
      <c r="AB327" s="1"/>
      <c r="AC327" s="1"/>
      <c r="AD327" s="1"/>
      <c r="AE327" s="1"/>
      <c r="AF327" s="1"/>
      <c r="AG327" s="1"/>
      <c r="AH327" s="1"/>
      <c r="AI327" s="1"/>
      <c r="AJ327" s="1"/>
      <c r="AK327" s="1"/>
      <c r="AL327" s="1"/>
      <c r="AM327" s="1"/>
      <c r="AN327" s="1"/>
      <c r="AO327" s="1"/>
    </row>
    <row r="328" spans="1:41" ht="14.25" customHeight="1">
      <c r="A328" s="1"/>
      <c r="B328" s="1"/>
      <c r="C328" s="115">
        <v>53936</v>
      </c>
      <c r="D328" s="125">
        <v>302</v>
      </c>
      <c r="E328" s="146"/>
      <c r="F328" s="227" t="e">
        <f t="shared" si="3"/>
        <v>#DIV/0!</v>
      </c>
      <c r="G328" s="182"/>
      <c r="H328" s="227" t="e">
        <f t="shared" si="4"/>
        <v>#DIV/0!</v>
      </c>
      <c r="I328" s="182"/>
      <c r="J328" s="225" t="e">
        <f t="shared" si="5"/>
        <v>#DIV/0!</v>
      </c>
      <c r="K328" s="182"/>
      <c r="L328" s="225">
        <f>'F5 - Operación '!Q300</f>
        <v>0</v>
      </c>
      <c r="M328" s="182"/>
      <c r="N328" s="145">
        <f t="shared" si="9"/>
        <v>0</v>
      </c>
      <c r="O328" s="227" t="e">
        <f t="shared" si="6"/>
        <v>#DIV/0!</v>
      </c>
      <c r="P328" s="182"/>
      <c r="Q328" s="1"/>
      <c r="R328" s="1"/>
      <c r="S328" s="132" t="e">
        <f t="shared" si="7"/>
        <v>#DIV/0!</v>
      </c>
      <c r="T328" s="143" t="e">
        <f t="shared" si="0"/>
        <v>#DIV/0!</v>
      </c>
      <c r="U328" s="143" t="e">
        <f t="shared" si="8"/>
        <v>#DIV/0!</v>
      </c>
      <c r="V328" s="1"/>
      <c r="W328" s="1"/>
      <c r="X328" s="1"/>
      <c r="Y328" s="1"/>
      <c r="Z328" s="1"/>
      <c r="AA328" s="1"/>
      <c r="AB328" s="1"/>
      <c r="AC328" s="1"/>
      <c r="AD328" s="1"/>
      <c r="AE328" s="1"/>
      <c r="AF328" s="1"/>
      <c r="AG328" s="1"/>
      <c r="AH328" s="1"/>
      <c r="AI328" s="1"/>
      <c r="AJ328" s="1"/>
      <c r="AK328" s="1"/>
      <c r="AL328" s="1"/>
      <c r="AM328" s="1"/>
      <c r="AN328" s="1"/>
      <c r="AO328" s="1"/>
    </row>
    <row r="329" spans="1:41" ht="14.25" customHeight="1">
      <c r="A329" s="1"/>
      <c r="B329" s="1"/>
      <c r="C329" s="115">
        <v>53966</v>
      </c>
      <c r="D329" s="125">
        <v>303</v>
      </c>
      <c r="E329" s="146"/>
      <c r="F329" s="227" t="e">
        <f t="shared" si="3"/>
        <v>#DIV/0!</v>
      </c>
      <c r="G329" s="182"/>
      <c r="H329" s="227" t="e">
        <f t="shared" si="4"/>
        <v>#DIV/0!</v>
      </c>
      <c r="I329" s="182"/>
      <c r="J329" s="225" t="e">
        <f t="shared" si="5"/>
        <v>#DIV/0!</v>
      </c>
      <c r="K329" s="182"/>
      <c r="L329" s="225">
        <f>'F5 - Operación '!Q301</f>
        <v>0</v>
      </c>
      <c r="M329" s="182"/>
      <c r="N329" s="145">
        <f t="shared" si="9"/>
        <v>0</v>
      </c>
      <c r="O329" s="227" t="e">
        <f t="shared" si="6"/>
        <v>#DIV/0!</v>
      </c>
      <c r="P329" s="182"/>
      <c r="Q329" s="1"/>
      <c r="R329" s="1"/>
      <c r="S329" s="132" t="e">
        <f t="shared" si="7"/>
        <v>#DIV/0!</v>
      </c>
      <c r="T329" s="143" t="e">
        <f t="shared" si="0"/>
        <v>#DIV/0!</v>
      </c>
      <c r="U329" s="143" t="e">
        <f t="shared" si="8"/>
        <v>#DIV/0!</v>
      </c>
      <c r="V329" s="1"/>
      <c r="W329" s="1"/>
      <c r="X329" s="1"/>
      <c r="Y329" s="1"/>
      <c r="Z329" s="1"/>
      <c r="AA329" s="1"/>
      <c r="AB329" s="1"/>
      <c r="AC329" s="1"/>
      <c r="AD329" s="1"/>
      <c r="AE329" s="1"/>
      <c r="AF329" s="1"/>
      <c r="AG329" s="1"/>
      <c r="AH329" s="1"/>
      <c r="AI329" s="1"/>
      <c r="AJ329" s="1"/>
      <c r="AK329" s="1"/>
      <c r="AL329" s="1"/>
      <c r="AM329" s="1"/>
      <c r="AN329" s="1"/>
      <c r="AO329" s="1"/>
    </row>
    <row r="330" spans="1:41" ht="14.25" customHeight="1">
      <c r="A330" s="1"/>
      <c r="B330" s="1"/>
      <c r="C330" s="115">
        <v>53997</v>
      </c>
      <c r="D330" s="125">
        <v>304</v>
      </c>
      <c r="E330" s="146"/>
      <c r="F330" s="227" t="e">
        <f t="shared" si="3"/>
        <v>#DIV/0!</v>
      </c>
      <c r="G330" s="182"/>
      <c r="H330" s="227" t="e">
        <f t="shared" si="4"/>
        <v>#DIV/0!</v>
      </c>
      <c r="I330" s="182"/>
      <c r="J330" s="225" t="e">
        <f t="shared" si="5"/>
        <v>#DIV/0!</v>
      </c>
      <c r="K330" s="182"/>
      <c r="L330" s="225">
        <f>'F5 - Operación '!Q302</f>
        <v>0</v>
      </c>
      <c r="M330" s="182"/>
      <c r="N330" s="145">
        <f t="shared" si="9"/>
        <v>0</v>
      </c>
      <c r="O330" s="227" t="e">
        <f t="shared" si="6"/>
        <v>#DIV/0!</v>
      </c>
      <c r="P330" s="182"/>
      <c r="Q330" s="1"/>
      <c r="R330" s="1"/>
      <c r="S330" s="132" t="e">
        <f t="shared" si="7"/>
        <v>#DIV/0!</v>
      </c>
      <c r="T330" s="143" t="e">
        <f t="shared" si="0"/>
        <v>#DIV/0!</v>
      </c>
      <c r="U330" s="143" t="e">
        <f t="shared" si="8"/>
        <v>#DIV/0!</v>
      </c>
      <c r="V330" s="1"/>
      <c r="W330" s="1"/>
      <c r="X330" s="1"/>
      <c r="Y330" s="1"/>
      <c r="Z330" s="1"/>
      <c r="AA330" s="1"/>
      <c r="AB330" s="1"/>
      <c r="AC330" s="1"/>
      <c r="AD330" s="1"/>
      <c r="AE330" s="1"/>
      <c r="AF330" s="1"/>
      <c r="AG330" s="1"/>
      <c r="AH330" s="1"/>
      <c r="AI330" s="1"/>
      <c r="AJ330" s="1"/>
      <c r="AK330" s="1"/>
      <c r="AL330" s="1"/>
      <c r="AM330" s="1"/>
      <c r="AN330" s="1"/>
      <c r="AO330" s="1"/>
    </row>
    <row r="331" spans="1:41" ht="14.25" customHeight="1">
      <c r="A331" s="1"/>
      <c r="B331" s="1"/>
      <c r="C331" s="115">
        <v>54027</v>
      </c>
      <c r="D331" s="125">
        <v>305</v>
      </c>
      <c r="E331" s="146"/>
      <c r="F331" s="227" t="e">
        <f t="shared" si="3"/>
        <v>#DIV/0!</v>
      </c>
      <c r="G331" s="182"/>
      <c r="H331" s="227" t="e">
        <f t="shared" si="4"/>
        <v>#DIV/0!</v>
      </c>
      <c r="I331" s="182"/>
      <c r="J331" s="225" t="e">
        <f t="shared" si="5"/>
        <v>#DIV/0!</v>
      </c>
      <c r="K331" s="182"/>
      <c r="L331" s="225">
        <f>'F5 - Operación '!Q303</f>
        <v>0</v>
      </c>
      <c r="M331" s="182"/>
      <c r="N331" s="145">
        <f t="shared" si="9"/>
        <v>0</v>
      </c>
      <c r="O331" s="227" t="e">
        <f t="shared" si="6"/>
        <v>#DIV/0!</v>
      </c>
      <c r="P331" s="182"/>
      <c r="Q331" s="1"/>
      <c r="R331" s="1"/>
      <c r="S331" s="132" t="e">
        <f t="shared" si="7"/>
        <v>#DIV/0!</v>
      </c>
      <c r="T331" s="143" t="e">
        <f t="shared" si="0"/>
        <v>#DIV/0!</v>
      </c>
      <c r="U331" s="143" t="e">
        <f t="shared" si="8"/>
        <v>#DIV/0!</v>
      </c>
      <c r="V331" s="1"/>
      <c r="W331" s="1"/>
      <c r="X331" s="1"/>
      <c r="Y331" s="1"/>
      <c r="Z331" s="1"/>
      <c r="AA331" s="1"/>
      <c r="AB331" s="1"/>
      <c r="AC331" s="1"/>
      <c r="AD331" s="1"/>
      <c r="AE331" s="1"/>
      <c r="AF331" s="1"/>
      <c r="AG331" s="1"/>
      <c r="AH331" s="1"/>
      <c r="AI331" s="1"/>
      <c r="AJ331" s="1"/>
      <c r="AK331" s="1"/>
      <c r="AL331" s="1"/>
      <c r="AM331" s="1"/>
      <c r="AN331" s="1"/>
      <c r="AO331" s="1"/>
    </row>
    <row r="332" spans="1:41" ht="14.25" customHeight="1">
      <c r="A332" s="127"/>
      <c r="B332" s="127"/>
      <c r="C332" s="128">
        <v>54058</v>
      </c>
      <c r="D332" s="129">
        <v>306</v>
      </c>
      <c r="E332" s="147"/>
      <c r="F332" s="228" t="e">
        <f t="shared" si="3"/>
        <v>#DIV/0!</v>
      </c>
      <c r="G332" s="182"/>
      <c r="H332" s="228" t="e">
        <f t="shared" si="4"/>
        <v>#DIV/0!</v>
      </c>
      <c r="I332" s="182"/>
      <c r="J332" s="225" t="e">
        <f t="shared" si="5"/>
        <v>#DIV/0!</v>
      </c>
      <c r="K332" s="182"/>
      <c r="L332" s="225">
        <f>'F5 - Operación '!Q304</f>
        <v>0</v>
      </c>
      <c r="M332" s="182"/>
      <c r="N332" s="145">
        <f t="shared" si="9"/>
        <v>0</v>
      </c>
      <c r="O332" s="228" t="e">
        <f t="shared" si="6"/>
        <v>#DIV/0!</v>
      </c>
      <c r="P332" s="182"/>
      <c r="Q332" s="127"/>
      <c r="R332" s="127"/>
      <c r="S332" s="132" t="e">
        <f t="shared" si="7"/>
        <v>#DIV/0!</v>
      </c>
      <c r="T332" s="143" t="e">
        <f t="shared" si="0"/>
        <v>#DIV/0!</v>
      </c>
      <c r="U332" s="143" t="e">
        <f t="shared" si="8"/>
        <v>#DIV/0!</v>
      </c>
      <c r="V332" s="127"/>
      <c r="W332" s="127"/>
      <c r="X332" s="127"/>
      <c r="Y332" s="127"/>
      <c r="Z332" s="127"/>
      <c r="AA332" s="127"/>
      <c r="AB332" s="127"/>
      <c r="AC332" s="127"/>
      <c r="AD332" s="127"/>
      <c r="AE332" s="127"/>
      <c r="AF332" s="127"/>
      <c r="AG332" s="127"/>
      <c r="AH332" s="127"/>
      <c r="AI332" s="127"/>
      <c r="AJ332" s="127"/>
      <c r="AK332" s="127"/>
      <c r="AL332" s="127"/>
      <c r="AM332" s="127"/>
      <c r="AN332" s="127"/>
      <c r="AO332" s="127"/>
    </row>
    <row r="333" spans="1:41" ht="14.25" customHeight="1">
      <c r="A333" s="1"/>
      <c r="B333" s="1"/>
      <c r="C333" s="115">
        <v>54089</v>
      </c>
      <c r="D333" s="125">
        <v>307</v>
      </c>
      <c r="E333" s="146"/>
      <c r="F333" s="227" t="e">
        <f t="shared" si="3"/>
        <v>#DIV/0!</v>
      </c>
      <c r="G333" s="182"/>
      <c r="H333" s="227" t="e">
        <f t="shared" si="4"/>
        <v>#DIV/0!</v>
      </c>
      <c r="I333" s="182"/>
      <c r="J333" s="225" t="e">
        <f t="shared" si="5"/>
        <v>#DIV/0!</v>
      </c>
      <c r="K333" s="182"/>
      <c r="L333" s="225">
        <f>'F5 - Operación '!Q305</f>
        <v>0</v>
      </c>
      <c r="M333" s="182"/>
      <c r="N333" s="145">
        <f t="shared" si="9"/>
        <v>0</v>
      </c>
      <c r="O333" s="227" t="e">
        <f t="shared" si="6"/>
        <v>#DIV/0!</v>
      </c>
      <c r="P333" s="182"/>
      <c r="Q333" s="1"/>
      <c r="R333" s="1"/>
      <c r="S333" s="132" t="e">
        <f t="shared" si="7"/>
        <v>#DIV/0!</v>
      </c>
      <c r="T333" s="143" t="e">
        <f t="shared" si="0"/>
        <v>#DIV/0!</v>
      </c>
      <c r="U333" s="143" t="e">
        <f t="shared" si="8"/>
        <v>#DIV/0!</v>
      </c>
      <c r="V333" s="1"/>
      <c r="W333" s="1"/>
      <c r="X333" s="1"/>
      <c r="Y333" s="1"/>
      <c r="Z333" s="1"/>
      <c r="AA333" s="1"/>
      <c r="AB333" s="1"/>
      <c r="AC333" s="1"/>
      <c r="AD333" s="1"/>
      <c r="AE333" s="1"/>
      <c r="AF333" s="1"/>
      <c r="AG333" s="1"/>
      <c r="AH333" s="1"/>
      <c r="AI333" s="1"/>
      <c r="AJ333" s="1"/>
      <c r="AK333" s="1"/>
      <c r="AL333" s="1"/>
      <c r="AM333" s="1"/>
      <c r="AN333" s="1"/>
      <c r="AO333" s="1"/>
    </row>
    <row r="334" spans="1:41" ht="14.25" customHeight="1">
      <c r="A334" s="1"/>
      <c r="B334" s="1"/>
      <c r="C334" s="115">
        <v>54118</v>
      </c>
      <c r="D334" s="125">
        <v>308</v>
      </c>
      <c r="E334" s="146"/>
      <c r="F334" s="227" t="e">
        <f t="shared" si="3"/>
        <v>#DIV/0!</v>
      </c>
      <c r="G334" s="182"/>
      <c r="H334" s="227" t="e">
        <f t="shared" si="4"/>
        <v>#DIV/0!</v>
      </c>
      <c r="I334" s="182"/>
      <c r="J334" s="225" t="e">
        <f t="shared" si="5"/>
        <v>#DIV/0!</v>
      </c>
      <c r="K334" s="182"/>
      <c r="L334" s="225">
        <f>'F5 - Operación '!Q306</f>
        <v>0</v>
      </c>
      <c r="M334" s="182"/>
      <c r="N334" s="145">
        <f t="shared" si="9"/>
        <v>0</v>
      </c>
      <c r="O334" s="227" t="e">
        <f t="shared" si="6"/>
        <v>#DIV/0!</v>
      </c>
      <c r="P334" s="182"/>
      <c r="Q334" s="1"/>
      <c r="R334" s="1"/>
      <c r="S334" s="132" t="e">
        <f t="shared" si="7"/>
        <v>#DIV/0!</v>
      </c>
      <c r="T334" s="143" t="e">
        <f t="shared" si="0"/>
        <v>#DIV/0!</v>
      </c>
      <c r="U334" s="143" t="e">
        <f t="shared" si="8"/>
        <v>#DIV/0!</v>
      </c>
      <c r="V334" s="1"/>
      <c r="W334" s="1"/>
      <c r="X334" s="1"/>
      <c r="Y334" s="1"/>
      <c r="Z334" s="1"/>
      <c r="AA334" s="1"/>
      <c r="AB334" s="1"/>
      <c r="AC334" s="1"/>
      <c r="AD334" s="1"/>
      <c r="AE334" s="1"/>
      <c r="AF334" s="1"/>
      <c r="AG334" s="1"/>
      <c r="AH334" s="1"/>
      <c r="AI334" s="1"/>
      <c r="AJ334" s="1"/>
      <c r="AK334" s="1"/>
      <c r="AL334" s="1"/>
      <c r="AM334" s="1"/>
      <c r="AN334" s="1"/>
      <c r="AO334" s="1"/>
    </row>
    <row r="335" spans="1:41" ht="14.25" customHeight="1">
      <c r="A335" s="1"/>
      <c r="B335" s="1"/>
      <c r="C335" s="115">
        <v>54149</v>
      </c>
      <c r="D335" s="125">
        <v>309</v>
      </c>
      <c r="E335" s="146"/>
      <c r="F335" s="227" t="e">
        <f t="shared" si="3"/>
        <v>#DIV/0!</v>
      </c>
      <c r="G335" s="182"/>
      <c r="H335" s="227" t="e">
        <f t="shared" si="4"/>
        <v>#DIV/0!</v>
      </c>
      <c r="I335" s="182"/>
      <c r="J335" s="225" t="e">
        <f t="shared" si="5"/>
        <v>#DIV/0!</v>
      </c>
      <c r="K335" s="182"/>
      <c r="L335" s="225">
        <f>'F5 - Operación '!Q307</f>
        <v>0</v>
      </c>
      <c r="M335" s="182"/>
      <c r="N335" s="145">
        <f t="shared" si="9"/>
        <v>0</v>
      </c>
      <c r="O335" s="227" t="e">
        <f t="shared" si="6"/>
        <v>#DIV/0!</v>
      </c>
      <c r="P335" s="182"/>
      <c r="Q335" s="1"/>
      <c r="R335" s="1"/>
      <c r="S335" s="132" t="e">
        <f t="shared" si="7"/>
        <v>#DIV/0!</v>
      </c>
      <c r="T335" s="143" t="e">
        <f t="shared" si="0"/>
        <v>#DIV/0!</v>
      </c>
      <c r="U335" s="143" t="e">
        <f t="shared" si="8"/>
        <v>#DIV/0!</v>
      </c>
      <c r="V335" s="1"/>
      <c r="W335" s="1"/>
      <c r="X335" s="1"/>
      <c r="Y335" s="1"/>
      <c r="Z335" s="1"/>
      <c r="AA335" s="1"/>
      <c r="AB335" s="1"/>
      <c r="AC335" s="1"/>
      <c r="AD335" s="1"/>
      <c r="AE335" s="1"/>
      <c r="AF335" s="1"/>
      <c r="AG335" s="1"/>
      <c r="AH335" s="1"/>
      <c r="AI335" s="1"/>
      <c r="AJ335" s="1"/>
      <c r="AK335" s="1"/>
      <c r="AL335" s="1"/>
      <c r="AM335" s="1"/>
      <c r="AN335" s="1"/>
      <c r="AO335" s="1"/>
    </row>
    <row r="336" spans="1:41" ht="14.25" customHeight="1">
      <c r="A336" s="1"/>
      <c r="B336" s="1"/>
      <c r="C336" s="115">
        <v>54179</v>
      </c>
      <c r="D336" s="125">
        <v>310</v>
      </c>
      <c r="E336" s="146"/>
      <c r="F336" s="227" t="e">
        <f t="shared" si="3"/>
        <v>#DIV/0!</v>
      </c>
      <c r="G336" s="182"/>
      <c r="H336" s="227" t="e">
        <f t="shared" si="4"/>
        <v>#DIV/0!</v>
      </c>
      <c r="I336" s="182"/>
      <c r="J336" s="225" t="e">
        <f t="shared" si="5"/>
        <v>#DIV/0!</v>
      </c>
      <c r="K336" s="182"/>
      <c r="L336" s="225">
        <f>'F5 - Operación '!Q308</f>
        <v>0</v>
      </c>
      <c r="M336" s="182"/>
      <c r="N336" s="145">
        <f t="shared" si="9"/>
        <v>0</v>
      </c>
      <c r="O336" s="227" t="e">
        <f t="shared" si="6"/>
        <v>#DIV/0!</v>
      </c>
      <c r="P336" s="182"/>
      <c r="Q336" s="1"/>
      <c r="R336" s="1"/>
      <c r="S336" s="132" t="e">
        <f t="shared" si="7"/>
        <v>#DIV/0!</v>
      </c>
      <c r="T336" s="143" t="e">
        <f t="shared" si="0"/>
        <v>#DIV/0!</v>
      </c>
      <c r="U336" s="143" t="e">
        <f t="shared" si="8"/>
        <v>#DIV/0!</v>
      </c>
      <c r="V336" s="1"/>
      <c r="W336" s="1"/>
      <c r="X336" s="1"/>
      <c r="Y336" s="1"/>
      <c r="Z336" s="1"/>
      <c r="AA336" s="1"/>
      <c r="AB336" s="1"/>
      <c r="AC336" s="1"/>
      <c r="AD336" s="1"/>
      <c r="AE336" s="1"/>
      <c r="AF336" s="1"/>
      <c r="AG336" s="1"/>
      <c r="AH336" s="1"/>
      <c r="AI336" s="1"/>
      <c r="AJ336" s="1"/>
      <c r="AK336" s="1"/>
      <c r="AL336" s="1"/>
      <c r="AM336" s="1"/>
      <c r="AN336" s="1"/>
      <c r="AO336" s="1"/>
    </row>
    <row r="337" spans="1:41" ht="14.25" customHeight="1">
      <c r="A337" s="1"/>
      <c r="B337" s="1"/>
      <c r="C337" s="115">
        <v>54210</v>
      </c>
      <c r="D337" s="125">
        <v>311</v>
      </c>
      <c r="E337" s="146"/>
      <c r="F337" s="227" t="e">
        <f t="shared" si="3"/>
        <v>#DIV/0!</v>
      </c>
      <c r="G337" s="182"/>
      <c r="H337" s="227" t="e">
        <f t="shared" si="4"/>
        <v>#DIV/0!</v>
      </c>
      <c r="I337" s="182"/>
      <c r="J337" s="225" t="e">
        <f t="shared" si="5"/>
        <v>#DIV/0!</v>
      </c>
      <c r="K337" s="182"/>
      <c r="L337" s="225">
        <f>'F5 - Operación '!Q309</f>
        <v>0</v>
      </c>
      <c r="M337" s="182"/>
      <c r="N337" s="145">
        <f t="shared" si="9"/>
        <v>0</v>
      </c>
      <c r="O337" s="227" t="e">
        <f t="shared" si="6"/>
        <v>#DIV/0!</v>
      </c>
      <c r="P337" s="182"/>
      <c r="Q337" s="1"/>
      <c r="R337" s="1"/>
      <c r="S337" s="132" t="e">
        <f t="shared" si="7"/>
        <v>#DIV/0!</v>
      </c>
      <c r="T337" s="143" t="e">
        <f t="shared" si="0"/>
        <v>#DIV/0!</v>
      </c>
      <c r="U337" s="143" t="e">
        <f t="shared" si="8"/>
        <v>#DIV/0!</v>
      </c>
      <c r="V337" s="1"/>
      <c r="W337" s="1"/>
      <c r="X337" s="1"/>
      <c r="Y337" s="1"/>
      <c r="Z337" s="1"/>
      <c r="AA337" s="1"/>
      <c r="AB337" s="1"/>
      <c r="AC337" s="1"/>
      <c r="AD337" s="1"/>
      <c r="AE337" s="1"/>
      <c r="AF337" s="1"/>
      <c r="AG337" s="1"/>
      <c r="AH337" s="1"/>
      <c r="AI337" s="1"/>
      <c r="AJ337" s="1"/>
      <c r="AK337" s="1"/>
      <c r="AL337" s="1"/>
      <c r="AM337" s="1"/>
      <c r="AN337" s="1"/>
      <c r="AO337" s="1"/>
    </row>
    <row r="338" spans="1:41" ht="14.25" customHeight="1">
      <c r="A338" s="1"/>
      <c r="B338" s="1"/>
      <c r="C338" s="115">
        <v>54240</v>
      </c>
      <c r="D338" s="125">
        <v>312</v>
      </c>
      <c r="E338" s="146"/>
      <c r="F338" s="227" t="e">
        <f t="shared" si="3"/>
        <v>#DIV/0!</v>
      </c>
      <c r="G338" s="182"/>
      <c r="H338" s="227" t="e">
        <f t="shared" si="4"/>
        <v>#DIV/0!</v>
      </c>
      <c r="I338" s="182"/>
      <c r="J338" s="225" t="e">
        <f t="shared" si="5"/>
        <v>#DIV/0!</v>
      </c>
      <c r="K338" s="182"/>
      <c r="L338" s="225">
        <f>'F5 - Operación '!Q310</f>
        <v>0</v>
      </c>
      <c r="M338" s="182"/>
      <c r="N338" s="145">
        <f t="shared" si="9"/>
        <v>0</v>
      </c>
      <c r="O338" s="227" t="e">
        <f t="shared" si="6"/>
        <v>#DIV/0!</v>
      </c>
      <c r="P338" s="182"/>
      <c r="Q338" s="1"/>
      <c r="R338" s="1"/>
      <c r="S338" s="132" t="e">
        <f t="shared" si="7"/>
        <v>#DIV/0!</v>
      </c>
      <c r="T338" s="143" t="e">
        <f t="shared" si="0"/>
        <v>#DIV/0!</v>
      </c>
      <c r="U338" s="143" t="e">
        <f t="shared" si="8"/>
        <v>#DIV/0!</v>
      </c>
      <c r="V338" s="1"/>
      <c r="W338" s="1"/>
      <c r="X338" s="1"/>
      <c r="Y338" s="1"/>
      <c r="Z338" s="1"/>
      <c r="AA338" s="1"/>
      <c r="AB338" s="1"/>
      <c r="AC338" s="1"/>
      <c r="AD338" s="1"/>
      <c r="AE338" s="1"/>
      <c r="AF338" s="1"/>
      <c r="AG338" s="1"/>
      <c r="AH338" s="1"/>
      <c r="AI338" s="1"/>
      <c r="AJ338" s="1"/>
      <c r="AK338" s="1"/>
      <c r="AL338" s="1"/>
      <c r="AM338" s="1"/>
      <c r="AN338" s="1"/>
      <c r="AO338" s="1"/>
    </row>
    <row r="339" spans="1:41" ht="14.25" customHeight="1">
      <c r="A339" s="1"/>
      <c r="B339" s="1"/>
      <c r="C339" s="115">
        <v>54271</v>
      </c>
      <c r="D339" s="125">
        <v>313</v>
      </c>
      <c r="E339" s="146"/>
      <c r="F339" s="227" t="e">
        <f t="shared" si="3"/>
        <v>#DIV/0!</v>
      </c>
      <c r="G339" s="182"/>
      <c r="H339" s="227" t="e">
        <f t="shared" si="4"/>
        <v>#DIV/0!</v>
      </c>
      <c r="I339" s="182"/>
      <c r="J339" s="225" t="e">
        <f t="shared" si="5"/>
        <v>#DIV/0!</v>
      </c>
      <c r="K339" s="182"/>
      <c r="L339" s="225">
        <f>'F5 - Operación '!Q311</f>
        <v>0</v>
      </c>
      <c r="M339" s="182"/>
      <c r="N339" s="145">
        <f t="shared" si="9"/>
        <v>0</v>
      </c>
      <c r="O339" s="227" t="e">
        <f t="shared" si="6"/>
        <v>#DIV/0!</v>
      </c>
      <c r="P339" s="182"/>
      <c r="Q339" s="1"/>
      <c r="R339" s="1"/>
      <c r="S339" s="132" t="e">
        <f t="shared" si="7"/>
        <v>#DIV/0!</v>
      </c>
      <c r="T339" s="143" t="e">
        <f t="shared" si="0"/>
        <v>#DIV/0!</v>
      </c>
      <c r="U339" s="143" t="e">
        <f t="shared" si="8"/>
        <v>#DIV/0!</v>
      </c>
      <c r="V339" s="1"/>
      <c r="W339" s="1"/>
      <c r="X339" s="1"/>
      <c r="Y339" s="1"/>
      <c r="Z339" s="1"/>
      <c r="AA339" s="1"/>
      <c r="AB339" s="1"/>
      <c r="AC339" s="1"/>
      <c r="AD339" s="1"/>
      <c r="AE339" s="1"/>
      <c r="AF339" s="1"/>
      <c r="AG339" s="1"/>
      <c r="AH339" s="1"/>
      <c r="AI339" s="1"/>
      <c r="AJ339" s="1"/>
      <c r="AK339" s="1"/>
      <c r="AL339" s="1"/>
      <c r="AM339" s="1"/>
      <c r="AN339" s="1"/>
      <c r="AO339" s="1"/>
    </row>
    <row r="340" spans="1:41" ht="14.25" customHeight="1">
      <c r="A340" s="1"/>
      <c r="B340" s="1"/>
      <c r="C340" s="115">
        <v>54302</v>
      </c>
      <c r="D340" s="125">
        <v>314</v>
      </c>
      <c r="E340" s="146"/>
      <c r="F340" s="227" t="e">
        <f t="shared" si="3"/>
        <v>#DIV/0!</v>
      </c>
      <c r="G340" s="182"/>
      <c r="H340" s="227" t="e">
        <f t="shared" si="4"/>
        <v>#DIV/0!</v>
      </c>
      <c r="I340" s="182"/>
      <c r="J340" s="225" t="e">
        <f t="shared" si="5"/>
        <v>#DIV/0!</v>
      </c>
      <c r="K340" s="182"/>
      <c r="L340" s="225">
        <f>'F5 - Operación '!Q312</f>
        <v>0</v>
      </c>
      <c r="M340" s="182"/>
      <c r="N340" s="145">
        <f t="shared" si="9"/>
        <v>0</v>
      </c>
      <c r="O340" s="227" t="e">
        <f t="shared" si="6"/>
        <v>#DIV/0!</v>
      </c>
      <c r="P340" s="182"/>
      <c r="Q340" s="1"/>
      <c r="R340" s="1"/>
      <c r="S340" s="132" t="e">
        <f t="shared" si="7"/>
        <v>#DIV/0!</v>
      </c>
      <c r="T340" s="143" t="e">
        <f t="shared" si="0"/>
        <v>#DIV/0!</v>
      </c>
      <c r="U340" s="143" t="e">
        <f t="shared" si="8"/>
        <v>#DIV/0!</v>
      </c>
      <c r="V340" s="1"/>
      <c r="W340" s="1"/>
      <c r="X340" s="1"/>
      <c r="Y340" s="1"/>
      <c r="Z340" s="1"/>
      <c r="AA340" s="1"/>
      <c r="AB340" s="1"/>
      <c r="AC340" s="1"/>
      <c r="AD340" s="1"/>
      <c r="AE340" s="1"/>
      <c r="AF340" s="1"/>
      <c r="AG340" s="1"/>
      <c r="AH340" s="1"/>
      <c r="AI340" s="1"/>
      <c r="AJ340" s="1"/>
      <c r="AK340" s="1"/>
      <c r="AL340" s="1"/>
      <c r="AM340" s="1"/>
      <c r="AN340" s="1"/>
      <c r="AO340" s="1"/>
    </row>
    <row r="341" spans="1:41" ht="14.25" customHeight="1">
      <c r="A341" s="1"/>
      <c r="B341" s="1"/>
      <c r="C341" s="115">
        <v>54332</v>
      </c>
      <c r="D341" s="125">
        <v>315</v>
      </c>
      <c r="E341" s="146"/>
      <c r="F341" s="227" t="e">
        <f t="shared" si="3"/>
        <v>#DIV/0!</v>
      </c>
      <c r="G341" s="182"/>
      <c r="H341" s="227" t="e">
        <f t="shared" si="4"/>
        <v>#DIV/0!</v>
      </c>
      <c r="I341" s="182"/>
      <c r="J341" s="225" t="e">
        <f t="shared" si="5"/>
        <v>#DIV/0!</v>
      </c>
      <c r="K341" s="182"/>
      <c r="L341" s="225">
        <f>'F5 - Operación '!Q313</f>
        <v>0</v>
      </c>
      <c r="M341" s="182"/>
      <c r="N341" s="145">
        <f t="shared" si="9"/>
        <v>0</v>
      </c>
      <c r="O341" s="227" t="e">
        <f t="shared" si="6"/>
        <v>#DIV/0!</v>
      </c>
      <c r="P341" s="182"/>
      <c r="Q341" s="1"/>
      <c r="R341" s="1"/>
      <c r="S341" s="132" t="e">
        <f t="shared" si="7"/>
        <v>#DIV/0!</v>
      </c>
      <c r="T341" s="143" t="e">
        <f t="shared" si="0"/>
        <v>#DIV/0!</v>
      </c>
      <c r="U341" s="143" t="e">
        <f t="shared" si="8"/>
        <v>#DIV/0!</v>
      </c>
      <c r="V341" s="1"/>
      <c r="W341" s="1"/>
      <c r="X341" s="1"/>
      <c r="Y341" s="1"/>
      <c r="Z341" s="1"/>
      <c r="AA341" s="1"/>
      <c r="AB341" s="1"/>
      <c r="AC341" s="1"/>
      <c r="AD341" s="1"/>
      <c r="AE341" s="1"/>
      <c r="AF341" s="1"/>
      <c r="AG341" s="1"/>
      <c r="AH341" s="1"/>
      <c r="AI341" s="1"/>
      <c r="AJ341" s="1"/>
      <c r="AK341" s="1"/>
      <c r="AL341" s="1"/>
      <c r="AM341" s="1"/>
      <c r="AN341" s="1"/>
      <c r="AO341" s="1"/>
    </row>
    <row r="342" spans="1:41" ht="14.25" customHeight="1">
      <c r="A342" s="1"/>
      <c r="B342" s="1"/>
      <c r="C342" s="115">
        <v>54363</v>
      </c>
      <c r="D342" s="125">
        <v>316</v>
      </c>
      <c r="E342" s="146"/>
      <c r="F342" s="227" t="e">
        <f t="shared" si="3"/>
        <v>#DIV/0!</v>
      </c>
      <c r="G342" s="182"/>
      <c r="H342" s="227" t="e">
        <f t="shared" si="4"/>
        <v>#DIV/0!</v>
      </c>
      <c r="I342" s="182"/>
      <c r="J342" s="225" t="e">
        <f t="shared" si="5"/>
        <v>#DIV/0!</v>
      </c>
      <c r="K342" s="182"/>
      <c r="L342" s="225">
        <f>'F5 - Operación '!Q314</f>
        <v>0</v>
      </c>
      <c r="M342" s="182"/>
      <c r="N342" s="145">
        <f t="shared" si="9"/>
        <v>0</v>
      </c>
      <c r="O342" s="227" t="e">
        <f t="shared" si="6"/>
        <v>#DIV/0!</v>
      </c>
      <c r="P342" s="182"/>
      <c r="Q342" s="1"/>
      <c r="R342" s="1"/>
      <c r="S342" s="132" t="e">
        <f t="shared" si="7"/>
        <v>#DIV/0!</v>
      </c>
      <c r="T342" s="143" t="e">
        <f t="shared" si="0"/>
        <v>#DIV/0!</v>
      </c>
      <c r="U342" s="143" t="e">
        <f t="shared" si="8"/>
        <v>#DIV/0!</v>
      </c>
      <c r="V342" s="1"/>
      <c r="W342" s="1"/>
      <c r="X342" s="1"/>
      <c r="Y342" s="1"/>
      <c r="Z342" s="1"/>
      <c r="AA342" s="1"/>
      <c r="AB342" s="1"/>
      <c r="AC342" s="1"/>
      <c r="AD342" s="1"/>
      <c r="AE342" s="1"/>
      <c r="AF342" s="1"/>
      <c r="AG342" s="1"/>
      <c r="AH342" s="1"/>
      <c r="AI342" s="1"/>
      <c r="AJ342" s="1"/>
      <c r="AK342" s="1"/>
      <c r="AL342" s="1"/>
      <c r="AM342" s="1"/>
      <c r="AN342" s="1"/>
      <c r="AO342" s="1"/>
    </row>
    <row r="343" spans="1:41" ht="14.25" customHeight="1">
      <c r="A343" s="1"/>
      <c r="B343" s="1"/>
      <c r="C343" s="115">
        <v>54393</v>
      </c>
      <c r="D343" s="125">
        <v>317</v>
      </c>
      <c r="E343" s="146"/>
      <c r="F343" s="227" t="e">
        <f t="shared" si="3"/>
        <v>#DIV/0!</v>
      </c>
      <c r="G343" s="182"/>
      <c r="H343" s="227" t="e">
        <f t="shared" si="4"/>
        <v>#DIV/0!</v>
      </c>
      <c r="I343" s="182"/>
      <c r="J343" s="225" t="e">
        <f t="shared" si="5"/>
        <v>#DIV/0!</v>
      </c>
      <c r="K343" s="182"/>
      <c r="L343" s="225">
        <f>'F5 - Operación '!Q315</f>
        <v>0</v>
      </c>
      <c r="M343" s="182"/>
      <c r="N343" s="145">
        <f t="shared" si="9"/>
        <v>0</v>
      </c>
      <c r="O343" s="227" t="e">
        <f t="shared" si="6"/>
        <v>#DIV/0!</v>
      </c>
      <c r="P343" s="182"/>
      <c r="Q343" s="1"/>
      <c r="R343" s="1"/>
      <c r="S343" s="132" t="e">
        <f t="shared" si="7"/>
        <v>#DIV/0!</v>
      </c>
      <c r="T343" s="143" t="e">
        <f t="shared" si="0"/>
        <v>#DIV/0!</v>
      </c>
      <c r="U343" s="143" t="e">
        <f t="shared" si="8"/>
        <v>#DIV/0!</v>
      </c>
      <c r="V343" s="1"/>
      <c r="W343" s="1"/>
      <c r="X343" s="1"/>
      <c r="Y343" s="1"/>
      <c r="Z343" s="1"/>
      <c r="AA343" s="1"/>
      <c r="AB343" s="1"/>
      <c r="AC343" s="1"/>
      <c r="AD343" s="1"/>
      <c r="AE343" s="1"/>
      <c r="AF343" s="1"/>
      <c r="AG343" s="1"/>
      <c r="AH343" s="1"/>
      <c r="AI343" s="1"/>
      <c r="AJ343" s="1"/>
      <c r="AK343" s="1"/>
      <c r="AL343" s="1"/>
      <c r="AM343" s="1"/>
      <c r="AN343" s="1"/>
      <c r="AO343" s="1"/>
    </row>
    <row r="344" spans="1:41" ht="14.25" customHeight="1">
      <c r="A344" s="1"/>
      <c r="B344" s="1"/>
      <c r="C344" s="115">
        <v>54424</v>
      </c>
      <c r="D344" s="125">
        <v>318</v>
      </c>
      <c r="E344" s="146"/>
      <c r="F344" s="227" t="e">
        <f t="shared" si="3"/>
        <v>#DIV/0!</v>
      </c>
      <c r="G344" s="182"/>
      <c r="H344" s="227" t="e">
        <f t="shared" si="4"/>
        <v>#DIV/0!</v>
      </c>
      <c r="I344" s="182"/>
      <c r="J344" s="225" t="e">
        <f t="shared" si="5"/>
        <v>#DIV/0!</v>
      </c>
      <c r="K344" s="182"/>
      <c r="L344" s="225">
        <f>'F5 - Operación '!Q316</f>
        <v>0</v>
      </c>
      <c r="M344" s="182"/>
      <c r="N344" s="145">
        <f t="shared" si="9"/>
        <v>0</v>
      </c>
      <c r="O344" s="227" t="e">
        <f t="shared" si="6"/>
        <v>#DIV/0!</v>
      </c>
      <c r="P344" s="182"/>
      <c r="Q344" s="1"/>
      <c r="R344" s="1"/>
      <c r="S344" s="132" t="e">
        <f t="shared" si="7"/>
        <v>#DIV/0!</v>
      </c>
      <c r="T344" s="143" t="e">
        <f t="shared" si="0"/>
        <v>#DIV/0!</v>
      </c>
      <c r="U344" s="143" t="e">
        <f t="shared" si="8"/>
        <v>#DIV/0!</v>
      </c>
      <c r="V344" s="1"/>
      <c r="W344" s="1"/>
      <c r="X344" s="1"/>
      <c r="Y344" s="1"/>
      <c r="Z344" s="1"/>
      <c r="AA344" s="1"/>
      <c r="AB344" s="1"/>
      <c r="AC344" s="1"/>
      <c r="AD344" s="1"/>
      <c r="AE344" s="1"/>
      <c r="AF344" s="1"/>
      <c r="AG344" s="1"/>
      <c r="AH344" s="1"/>
      <c r="AI344" s="1"/>
      <c r="AJ344" s="1"/>
      <c r="AK344" s="1"/>
      <c r="AL344" s="1"/>
      <c r="AM344" s="1"/>
      <c r="AN344" s="1"/>
      <c r="AO344" s="1"/>
    </row>
    <row r="345" spans="1:41" ht="14.25" customHeight="1">
      <c r="A345" s="1"/>
      <c r="B345" s="1"/>
      <c r="C345" s="115">
        <v>54455</v>
      </c>
      <c r="D345" s="125">
        <v>319</v>
      </c>
      <c r="E345" s="146"/>
      <c r="F345" s="227" t="e">
        <f t="shared" si="3"/>
        <v>#DIV/0!</v>
      </c>
      <c r="G345" s="182"/>
      <c r="H345" s="227" t="e">
        <f t="shared" si="4"/>
        <v>#DIV/0!</v>
      </c>
      <c r="I345" s="182"/>
      <c r="J345" s="225" t="e">
        <f t="shared" si="5"/>
        <v>#DIV/0!</v>
      </c>
      <c r="K345" s="182"/>
      <c r="L345" s="225">
        <f>'F5 - Operación '!Q317</f>
        <v>0</v>
      </c>
      <c r="M345" s="182"/>
      <c r="N345" s="145">
        <f t="shared" si="9"/>
        <v>0</v>
      </c>
      <c r="O345" s="227" t="e">
        <f t="shared" si="6"/>
        <v>#DIV/0!</v>
      </c>
      <c r="P345" s="182"/>
      <c r="Q345" s="1"/>
      <c r="R345" s="1"/>
      <c r="S345" s="132" t="e">
        <f t="shared" si="7"/>
        <v>#DIV/0!</v>
      </c>
      <c r="T345" s="143" t="e">
        <f t="shared" si="0"/>
        <v>#DIV/0!</v>
      </c>
      <c r="U345" s="143" t="e">
        <f t="shared" si="8"/>
        <v>#DIV/0!</v>
      </c>
      <c r="V345" s="1"/>
      <c r="W345" s="1"/>
      <c r="X345" s="1"/>
      <c r="Y345" s="1"/>
      <c r="Z345" s="1"/>
      <c r="AA345" s="1"/>
      <c r="AB345" s="1"/>
      <c r="AC345" s="1"/>
      <c r="AD345" s="1"/>
      <c r="AE345" s="1"/>
      <c r="AF345" s="1"/>
      <c r="AG345" s="1"/>
      <c r="AH345" s="1"/>
      <c r="AI345" s="1"/>
      <c r="AJ345" s="1"/>
      <c r="AK345" s="1"/>
      <c r="AL345" s="1"/>
      <c r="AM345" s="1"/>
      <c r="AN345" s="1"/>
      <c r="AO345" s="1"/>
    </row>
    <row r="346" spans="1:41" ht="14.25" customHeight="1">
      <c r="A346" s="1"/>
      <c r="B346" s="1"/>
      <c r="C346" s="115">
        <v>54483</v>
      </c>
      <c r="D346" s="125">
        <v>320</v>
      </c>
      <c r="E346" s="146"/>
      <c r="F346" s="227" t="e">
        <f t="shared" si="3"/>
        <v>#DIV/0!</v>
      </c>
      <c r="G346" s="182"/>
      <c r="H346" s="227" t="e">
        <f t="shared" si="4"/>
        <v>#DIV/0!</v>
      </c>
      <c r="I346" s="182"/>
      <c r="J346" s="225" t="e">
        <f t="shared" si="5"/>
        <v>#DIV/0!</v>
      </c>
      <c r="K346" s="182"/>
      <c r="L346" s="225">
        <f>'F5 - Operación '!Q318</f>
        <v>0</v>
      </c>
      <c r="M346" s="182"/>
      <c r="N346" s="145">
        <f t="shared" si="9"/>
        <v>0</v>
      </c>
      <c r="O346" s="227" t="e">
        <f t="shared" si="6"/>
        <v>#DIV/0!</v>
      </c>
      <c r="P346" s="182"/>
      <c r="Q346" s="1"/>
      <c r="R346" s="1"/>
      <c r="S346" s="132" t="e">
        <f t="shared" si="7"/>
        <v>#DIV/0!</v>
      </c>
      <c r="T346" s="143" t="e">
        <f t="shared" si="0"/>
        <v>#DIV/0!</v>
      </c>
      <c r="U346" s="143" t="e">
        <f t="shared" si="8"/>
        <v>#DIV/0!</v>
      </c>
      <c r="V346" s="1"/>
      <c r="W346" s="1"/>
      <c r="X346" s="1"/>
      <c r="Y346" s="1"/>
      <c r="Z346" s="1"/>
      <c r="AA346" s="1"/>
      <c r="AB346" s="1"/>
      <c r="AC346" s="1"/>
      <c r="AD346" s="1"/>
      <c r="AE346" s="1"/>
      <c r="AF346" s="1"/>
      <c r="AG346" s="1"/>
      <c r="AH346" s="1"/>
      <c r="AI346" s="1"/>
      <c r="AJ346" s="1"/>
      <c r="AK346" s="1"/>
      <c r="AL346" s="1"/>
      <c r="AM346" s="1"/>
      <c r="AN346" s="1"/>
      <c r="AO346" s="1"/>
    </row>
    <row r="347" spans="1:41" ht="14.25" customHeight="1">
      <c r="A347" s="1"/>
      <c r="B347" s="1"/>
      <c r="C347" s="115">
        <v>54514</v>
      </c>
      <c r="D347" s="125">
        <v>321</v>
      </c>
      <c r="E347" s="146"/>
      <c r="F347" s="227" t="e">
        <f t="shared" si="3"/>
        <v>#DIV/0!</v>
      </c>
      <c r="G347" s="182"/>
      <c r="H347" s="227" t="e">
        <f t="shared" si="4"/>
        <v>#DIV/0!</v>
      </c>
      <c r="I347" s="182"/>
      <c r="J347" s="225" t="e">
        <f t="shared" si="5"/>
        <v>#DIV/0!</v>
      </c>
      <c r="K347" s="182"/>
      <c r="L347" s="225">
        <f>'F5 - Operación '!Q319</f>
        <v>0</v>
      </c>
      <c r="M347" s="182"/>
      <c r="N347" s="145">
        <f t="shared" si="9"/>
        <v>0</v>
      </c>
      <c r="O347" s="227" t="e">
        <f t="shared" si="6"/>
        <v>#DIV/0!</v>
      </c>
      <c r="P347" s="182"/>
      <c r="Q347" s="1"/>
      <c r="R347" s="1"/>
      <c r="S347" s="132" t="e">
        <f t="shared" si="7"/>
        <v>#DIV/0!</v>
      </c>
      <c r="T347" s="143" t="e">
        <f t="shared" si="0"/>
        <v>#DIV/0!</v>
      </c>
      <c r="U347" s="143" t="e">
        <f t="shared" si="8"/>
        <v>#DIV/0!</v>
      </c>
      <c r="V347" s="1"/>
      <c r="W347" s="1"/>
      <c r="X347" s="1"/>
      <c r="Y347" s="1"/>
      <c r="Z347" s="1"/>
      <c r="AA347" s="1"/>
      <c r="AB347" s="1"/>
      <c r="AC347" s="1"/>
      <c r="AD347" s="1"/>
      <c r="AE347" s="1"/>
      <c r="AF347" s="1"/>
      <c r="AG347" s="1"/>
      <c r="AH347" s="1"/>
      <c r="AI347" s="1"/>
      <c r="AJ347" s="1"/>
      <c r="AK347" s="1"/>
      <c r="AL347" s="1"/>
      <c r="AM347" s="1"/>
      <c r="AN347" s="1"/>
      <c r="AO347" s="1"/>
    </row>
    <row r="348" spans="1:41" ht="14.25" customHeight="1">
      <c r="A348" s="1"/>
      <c r="B348" s="1"/>
      <c r="C348" s="115">
        <v>54544</v>
      </c>
      <c r="D348" s="125">
        <v>322</v>
      </c>
      <c r="E348" s="146"/>
      <c r="F348" s="227" t="e">
        <f t="shared" si="3"/>
        <v>#DIV/0!</v>
      </c>
      <c r="G348" s="182"/>
      <c r="H348" s="227" t="e">
        <f t="shared" si="4"/>
        <v>#DIV/0!</v>
      </c>
      <c r="I348" s="182"/>
      <c r="J348" s="225" t="e">
        <f t="shared" si="5"/>
        <v>#DIV/0!</v>
      </c>
      <c r="K348" s="182"/>
      <c r="L348" s="225">
        <f>'F5 - Operación '!Q320</f>
        <v>0</v>
      </c>
      <c r="M348" s="182"/>
      <c r="N348" s="145">
        <f t="shared" si="9"/>
        <v>0</v>
      </c>
      <c r="O348" s="227" t="e">
        <f t="shared" si="6"/>
        <v>#DIV/0!</v>
      </c>
      <c r="P348" s="182"/>
      <c r="Q348" s="1"/>
      <c r="R348" s="1"/>
      <c r="S348" s="132" t="e">
        <f t="shared" si="7"/>
        <v>#DIV/0!</v>
      </c>
      <c r="T348" s="143" t="e">
        <f t="shared" si="0"/>
        <v>#DIV/0!</v>
      </c>
      <c r="U348" s="143" t="e">
        <f t="shared" si="8"/>
        <v>#DIV/0!</v>
      </c>
      <c r="V348" s="1"/>
      <c r="W348" s="1"/>
      <c r="X348" s="1"/>
      <c r="Y348" s="1"/>
      <c r="Z348" s="1"/>
      <c r="AA348" s="1"/>
      <c r="AB348" s="1"/>
      <c r="AC348" s="1"/>
      <c r="AD348" s="1"/>
      <c r="AE348" s="1"/>
      <c r="AF348" s="1"/>
      <c r="AG348" s="1"/>
      <c r="AH348" s="1"/>
      <c r="AI348" s="1"/>
      <c r="AJ348" s="1"/>
      <c r="AK348" s="1"/>
      <c r="AL348" s="1"/>
      <c r="AM348" s="1"/>
      <c r="AN348" s="1"/>
      <c r="AO348" s="1"/>
    </row>
    <row r="349" spans="1:41" ht="14.25" customHeight="1">
      <c r="A349" s="1"/>
      <c r="B349" s="1"/>
      <c r="C349" s="115">
        <v>54575</v>
      </c>
      <c r="D349" s="125">
        <v>323</v>
      </c>
      <c r="E349" s="146"/>
      <c r="F349" s="227" t="e">
        <f t="shared" si="3"/>
        <v>#DIV/0!</v>
      </c>
      <c r="G349" s="182"/>
      <c r="H349" s="227" t="e">
        <f t="shared" si="4"/>
        <v>#DIV/0!</v>
      </c>
      <c r="I349" s="182"/>
      <c r="J349" s="225" t="e">
        <f t="shared" si="5"/>
        <v>#DIV/0!</v>
      </c>
      <c r="K349" s="182"/>
      <c r="L349" s="225">
        <f>'F5 - Operación '!Q321</f>
        <v>0</v>
      </c>
      <c r="M349" s="182"/>
      <c r="N349" s="145">
        <f t="shared" si="9"/>
        <v>0</v>
      </c>
      <c r="O349" s="227" t="e">
        <f t="shared" si="6"/>
        <v>#DIV/0!</v>
      </c>
      <c r="P349" s="182"/>
      <c r="Q349" s="1"/>
      <c r="R349" s="1"/>
      <c r="S349" s="132" t="e">
        <f t="shared" si="7"/>
        <v>#DIV/0!</v>
      </c>
      <c r="T349" s="143" t="e">
        <f t="shared" si="0"/>
        <v>#DIV/0!</v>
      </c>
      <c r="U349" s="143" t="e">
        <f t="shared" si="8"/>
        <v>#DIV/0!</v>
      </c>
      <c r="V349" s="1"/>
      <c r="W349" s="1"/>
      <c r="X349" s="1"/>
      <c r="Y349" s="1"/>
      <c r="Z349" s="1"/>
      <c r="AA349" s="1"/>
      <c r="AB349" s="1"/>
      <c r="AC349" s="1"/>
      <c r="AD349" s="1"/>
      <c r="AE349" s="1"/>
      <c r="AF349" s="1"/>
      <c r="AG349" s="1"/>
      <c r="AH349" s="1"/>
      <c r="AI349" s="1"/>
      <c r="AJ349" s="1"/>
      <c r="AK349" s="1"/>
      <c r="AL349" s="1"/>
      <c r="AM349" s="1"/>
      <c r="AN349" s="1"/>
      <c r="AO349" s="1"/>
    </row>
    <row r="350" spans="1:41" ht="14.25" customHeight="1">
      <c r="A350" s="1"/>
      <c r="B350" s="1"/>
      <c r="C350" s="115">
        <v>54605</v>
      </c>
      <c r="D350" s="125">
        <v>324</v>
      </c>
      <c r="E350" s="146"/>
      <c r="F350" s="227" t="e">
        <f t="shared" si="3"/>
        <v>#DIV/0!</v>
      </c>
      <c r="G350" s="182"/>
      <c r="H350" s="227" t="e">
        <f t="shared" si="4"/>
        <v>#DIV/0!</v>
      </c>
      <c r="I350" s="182"/>
      <c r="J350" s="225" t="e">
        <f t="shared" si="5"/>
        <v>#DIV/0!</v>
      </c>
      <c r="K350" s="182"/>
      <c r="L350" s="225">
        <f>'F5 - Operación '!Q322</f>
        <v>0</v>
      </c>
      <c r="M350" s="182"/>
      <c r="N350" s="145">
        <f t="shared" si="9"/>
        <v>0</v>
      </c>
      <c r="O350" s="227" t="e">
        <f t="shared" si="6"/>
        <v>#DIV/0!</v>
      </c>
      <c r="P350" s="182"/>
      <c r="Q350" s="1"/>
      <c r="R350" s="1"/>
      <c r="S350" s="132" t="e">
        <f t="shared" si="7"/>
        <v>#DIV/0!</v>
      </c>
      <c r="T350" s="143" t="e">
        <f t="shared" si="0"/>
        <v>#DIV/0!</v>
      </c>
      <c r="U350" s="143" t="e">
        <f t="shared" si="8"/>
        <v>#DIV/0!</v>
      </c>
      <c r="V350" s="1"/>
      <c r="W350" s="1"/>
      <c r="X350" s="1"/>
      <c r="Y350" s="1"/>
      <c r="Z350" s="1"/>
      <c r="AA350" s="1"/>
      <c r="AB350" s="1"/>
      <c r="AC350" s="1"/>
      <c r="AD350" s="1"/>
      <c r="AE350" s="1"/>
      <c r="AF350" s="1"/>
      <c r="AG350" s="1"/>
      <c r="AH350" s="1"/>
      <c r="AI350" s="1"/>
      <c r="AJ350" s="1"/>
      <c r="AK350" s="1"/>
      <c r="AL350" s="1"/>
      <c r="AM350" s="1"/>
      <c r="AN350" s="1"/>
      <c r="AO350" s="1"/>
    </row>
    <row r="351" spans="1:41" ht="14.25" customHeight="1">
      <c r="A351" s="1"/>
      <c r="B351" s="1"/>
      <c r="C351" s="115">
        <v>54636</v>
      </c>
      <c r="D351" s="125">
        <v>325</v>
      </c>
      <c r="E351" s="146"/>
      <c r="F351" s="227" t="e">
        <f t="shared" si="3"/>
        <v>#DIV/0!</v>
      </c>
      <c r="G351" s="182"/>
      <c r="H351" s="227" t="e">
        <f t="shared" si="4"/>
        <v>#DIV/0!</v>
      </c>
      <c r="I351" s="182"/>
      <c r="J351" s="225" t="e">
        <f t="shared" si="5"/>
        <v>#DIV/0!</v>
      </c>
      <c r="K351" s="182"/>
      <c r="L351" s="225">
        <f>'F5 - Operación '!Q323</f>
        <v>0</v>
      </c>
      <c r="M351" s="182"/>
      <c r="N351" s="145">
        <f t="shared" si="9"/>
        <v>0</v>
      </c>
      <c r="O351" s="227" t="e">
        <f t="shared" si="6"/>
        <v>#DIV/0!</v>
      </c>
      <c r="P351" s="182"/>
      <c r="Q351" s="1"/>
      <c r="R351" s="1"/>
      <c r="S351" s="132" t="e">
        <f t="shared" si="7"/>
        <v>#DIV/0!</v>
      </c>
      <c r="T351" s="143" t="e">
        <f t="shared" si="0"/>
        <v>#DIV/0!</v>
      </c>
      <c r="U351" s="143" t="e">
        <f t="shared" si="8"/>
        <v>#DIV/0!</v>
      </c>
      <c r="V351" s="1"/>
      <c r="W351" s="1"/>
      <c r="X351" s="1"/>
      <c r="Y351" s="1"/>
      <c r="Z351" s="1"/>
      <c r="AA351" s="1"/>
      <c r="AB351" s="1"/>
      <c r="AC351" s="1"/>
      <c r="AD351" s="1"/>
      <c r="AE351" s="1"/>
      <c r="AF351" s="1"/>
      <c r="AG351" s="1"/>
      <c r="AH351" s="1"/>
      <c r="AI351" s="1"/>
      <c r="AJ351" s="1"/>
      <c r="AK351" s="1"/>
      <c r="AL351" s="1"/>
      <c r="AM351" s="1"/>
      <c r="AN351" s="1"/>
      <c r="AO351" s="1"/>
    </row>
    <row r="352" spans="1:41" ht="14.25" customHeight="1">
      <c r="A352" s="1"/>
      <c r="B352" s="1"/>
      <c r="C352" s="115">
        <v>54667</v>
      </c>
      <c r="D352" s="125">
        <v>326</v>
      </c>
      <c r="E352" s="146"/>
      <c r="F352" s="227" t="e">
        <f t="shared" si="3"/>
        <v>#DIV/0!</v>
      </c>
      <c r="G352" s="182"/>
      <c r="H352" s="227" t="e">
        <f t="shared" si="4"/>
        <v>#DIV/0!</v>
      </c>
      <c r="I352" s="182"/>
      <c r="J352" s="225" t="e">
        <f t="shared" si="5"/>
        <v>#DIV/0!</v>
      </c>
      <c r="K352" s="182"/>
      <c r="L352" s="225">
        <f>'F5 - Operación '!Q324</f>
        <v>0</v>
      </c>
      <c r="M352" s="182"/>
      <c r="N352" s="145">
        <f t="shared" si="9"/>
        <v>0</v>
      </c>
      <c r="O352" s="227" t="e">
        <f t="shared" si="6"/>
        <v>#DIV/0!</v>
      </c>
      <c r="P352" s="182"/>
      <c r="Q352" s="1"/>
      <c r="R352" s="1"/>
      <c r="S352" s="132" t="e">
        <f t="shared" si="7"/>
        <v>#DIV/0!</v>
      </c>
      <c r="T352" s="143" t="e">
        <f t="shared" si="0"/>
        <v>#DIV/0!</v>
      </c>
      <c r="U352" s="143" t="e">
        <f t="shared" si="8"/>
        <v>#DIV/0!</v>
      </c>
      <c r="V352" s="1"/>
      <c r="W352" s="1"/>
      <c r="X352" s="1"/>
      <c r="Y352" s="1"/>
      <c r="Z352" s="1"/>
      <c r="AA352" s="1"/>
      <c r="AB352" s="1"/>
      <c r="AC352" s="1"/>
      <c r="AD352" s="1"/>
      <c r="AE352" s="1"/>
      <c r="AF352" s="1"/>
      <c r="AG352" s="1"/>
      <c r="AH352" s="1"/>
      <c r="AI352" s="1"/>
      <c r="AJ352" s="1"/>
      <c r="AK352" s="1"/>
      <c r="AL352" s="1"/>
      <c r="AM352" s="1"/>
      <c r="AN352" s="1"/>
      <c r="AO352" s="1"/>
    </row>
    <row r="353" spans="1:41" ht="14.25" customHeight="1">
      <c r="A353" s="1"/>
      <c r="B353" s="1"/>
      <c r="C353" s="115">
        <v>54697</v>
      </c>
      <c r="D353" s="125">
        <v>327</v>
      </c>
      <c r="E353" s="146"/>
      <c r="F353" s="227" t="e">
        <f t="shared" si="3"/>
        <v>#DIV/0!</v>
      </c>
      <c r="G353" s="182"/>
      <c r="H353" s="227" t="e">
        <f t="shared" si="4"/>
        <v>#DIV/0!</v>
      </c>
      <c r="I353" s="182"/>
      <c r="J353" s="225" t="e">
        <f t="shared" si="5"/>
        <v>#DIV/0!</v>
      </c>
      <c r="K353" s="182"/>
      <c r="L353" s="225">
        <f>'F5 - Operación '!Q325</f>
        <v>0</v>
      </c>
      <c r="M353" s="182"/>
      <c r="N353" s="145">
        <f t="shared" si="9"/>
        <v>0</v>
      </c>
      <c r="O353" s="227" t="e">
        <f t="shared" si="6"/>
        <v>#DIV/0!</v>
      </c>
      <c r="P353" s="182"/>
      <c r="Q353" s="1"/>
      <c r="R353" s="1"/>
      <c r="S353" s="132" t="e">
        <f t="shared" si="7"/>
        <v>#DIV/0!</v>
      </c>
      <c r="T353" s="143" t="e">
        <f t="shared" si="0"/>
        <v>#DIV/0!</v>
      </c>
      <c r="U353" s="143" t="e">
        <f t="shared" si="8"/>
        <v>#DIV/0!</v>
      </c>
      <c r="V353" s="1"/>
      <c r="W353" s="1"/>
      <c r="X353" s="1"/>
      <c r="Y353" s="1"/>
      <c r="Z353" s="1"/>
      <c r="AA353" s="1"/>
      <c r="AB353" s="1"/>
      <c r="AC353" s="1"/>
      <c r="AD353" s="1"/>
      <c r="AE353" s="1"/>
      <c r="AF353" s="1"/>
      <c r="AG353" s="1"/>
      <c r="AH353" s="1"/>
      <c r="AI353" s="1"/>
      <c r="AJ353" s="1"/>
      <c r="AK353" s="1"/>
      <c r="AL353" s="1"/>
      <c r="AM353" s="1"/>
      <c r="AN353" s="1"/>
      <c r="AO353" s="1"/>
    </row>
    <row r="354" spans="1:41" ht="14.25" customHeight="1">
      <c r="A354" s="1"/>
      <c r="B354" s="1"/>
      <c r="C354" s="115">
        <v>54728</v>
      </c>
      <c r="D354" s="125">
        <v>328</v>
      </c>
      <c r="E354" s="146"/>
      <c r="F354" s="227" t="e">
        <f t="shared" si="3"/>
        <v>#DIV/0!</v>
      </c>
      <c r="G354" s="182"/>
      <c r="H354" s="227" t="e">
        <f t="shared" si="4"/>
        <v>#DIV/0!</v>
      </c>
      <c r="I354" s="182"/>
      <c r="J354" s="225" t="e">
        <f t="shared" si="5"/>
        <v>#DIV/0!</v>
      </c>
      <c r="K354" s="182"/>
      <c r="L354" s="225">
        <f>'F5 - Operación '!Q326</f>
        <v>0</v>
      </c>
      <c r="M354" s="182"/>
      <c r="N354" s="145">
        <f t="shared" si="9"/>
        <v>0</v>
      </c>
      <c r="O354" s="227" t="e">
        <f t="shared" si="6"/>
        <v>#DIV/0!</v>
      </c>
      <c r="P354" s="182"/>
      <c r="Q354" s="1"/>
      <c r="R354" s="1"/>
      <c r="S354" s="132" t="e">
        <f t="shared" si="7"/>
        <v>#DIV/0!</v>
      </c>
      <c r="T354" s="143" t="e">
        <f t="shared" si="0"/>
        <v>#DIV/0!</v>
      </c>
      <c r="U354" s="143" t="e">
        <f t="shared" si="8"/>
        <v>#DIV/0!</v>
      </c>
      <c r="V354" s="1"/>
      <c r="W354" s="1"/>
      <c r="X354" s="1"/>
      <c r="Y354" s="1"/>
      <c r="Z354" s="1"/>
      <c r="AA354" s="1"/>
      <c r="AB354" s="1"/>
      <c r="AC354" s="1"/>
      <c r="AD354" s="1"/>
      <c r="AE354" s="1"/>
      <c r="AF354" s="1"/>
      <c r="AG354" s="1"/>
      <c r="AH354" s="1"/>
      <c r="AI354" s="1"/>
      <c r="AJ354" s="1"/>
      <c r="AK354" s="1"/>
      <c r="AL354" s="1"/>
      <c r="AM354" s="1"/>
      <c r="AN354" s="1"/>
      <c r="AO354" s="1"/>
    </row>
    <row r="355" spans="1:41" ht="14.25" customHeight="1">
      <c r="A355" s="1"/>
      <c r="B355" s="1"/>
      <c r="C355" s="115">
        <v>54758</v>
      </c>
      <c r="D355" s="125">
        <v>329</v>
      </c>
      <c r="E355" s="146"/>
      <c r="F355" s="227" t="e">
        <f t="shared" si="3"/>
        <v>#DIV/0!</v>
      </c>
      <c r="G355" s="182"/>
      <c r="H355" s="227" t="e">
        <f t="shared" si="4"/>
        <v>#DIV/0!</v>
      </c>
      <c r="I355" s="182"/>
      <c r="J355" s="225" t="e">
        <f t="shared" si="5"/>
        <v>#DIV/0!</v>
      </c>
      <c r="K355" s="182"/>
      <c r="L355" s="225">
        <f>'F5 - Operación '!Q327</f>
        <v>0</v>
      </c>
      <c r="M355" s="182"/>
      <c r="N355" s="145">
        <f t="shared" si="9"/>
        <v>0</v>
      </c>
      <c r="O355" s="227" t="e">
        <f t="shared" si="6"/>
        <v>#DIV/0!</v>
      </c>
      <c r="P355" s="182"/>
      <c r="Q355" s="1"/>
      <c r="R355" s="1"/>
      <c r="S355" s="132" t="e">
        <f t="shared" si="7"/>
        <v>#DIV/0!</v>
      </c>
      <c r="T355" s="143" t="e">
        <f t="shared" si="0"/>
        <v>#DIV/0!</v>
      </c>
      <c r="U355" s="143" t="e">
        <f t="shared" si="8"/>
        <v>#DIV/0!</v>
      </c>
      <c r="V355" s="1"/>
      <c r="W355" s="1"/>
      <c r="X355" s="1"/>
      <c r="Y355" s="1"/>
      <c r="Z355" s="1"/>
      <c r="AA355" s="1"/>
      <c r="AB355" s="1"/>
      <c r="AC355" s="1"/>
      <c r="AD355" s="1"/>
      <c r="AE355" s="1"/>
      <c r="AF355" s="1"/>
      <c r="AG355" s="1"/>
      <c r="AH355" s="1"/>
      <c r="AI355" s="1"/>
      <c r="AJ355" s="1"/>
      <c r="AK355" s="1"/>
      <c r="AL355" s="1"/>
      <c r="AM355" s="1"/>
      <c r="AN355" s="1"/>
      <c r="AO355" s="1"/>
    </row>
    <row r="356" spans="1:41" ht="14.25" customHeight="1">
      <c r="A356" s="1"/>
      <c r="B356" s="1"/>
      <c r="C356" s="115">
        <v>54789</v>
      </c>
      <c r="D356" s="125">
        <v>330</v>
      </c>
      <c r="E356" s="146"/>
      <c r="F356" s="227" t="e">
        <f t="shared" si="3"/>
        <v>#DIV/0!</v>
      </c>
      <c r="G356" s="182"/>
      <c r="H356" s="227" t="e">
        <f t="shared" si="4"/>
        <v>#DIV/0!</v>
      </c>
      <c r="I356" s="182"/>
      <c r="J356" s="225" t="e">
        <f t="shared" si="5"/>
        <v>#DIV/0!</v>
      </c>
      <c r="K356" s="182"/>
      <c r="L356" s="225">
        <f>'F5 - Operación '!Q328</f>
        <v>0</v>
      </c>
      <c r="M356" s="182"/>
      <c r="N356" s="145">
        <f t="shared" si="9"/>
        <v>0</v>
      </c>
      <c r="O356" s="227" t="e">
        <f t="shared" si="6"/>
        <v>#DIV/0!</v>
      </c>
      <c r="P356" s="182"/>
      <c r="Q356" s="1"/>
      <c r="R356" s="1"/>
      <c r="S356" s="132" t="e">
        <f t="shared" si="7"/>
        <v>#DIV/0!</v>
      </c>
      <c r="T356" s="143" t="e">
        <f t="shared" si="0"/>
        <v>#DIV/0!</v>
      </c>
      <c r="U356" s="143" t="e">
        <f t="shared" si="8"/>
        <v>#DIV/0!</v>
      </c>
      <c r="V356" s="1"/>
      <c r="W356" s="1"/>
      <c r="X356" s="1"/>
      <c r="Y356" s="1"/>
      <c r="Z356" s="1"/>
      <c r="AA356" s="1"/>
      <c r="AB356" s="1"/>
      <c r="AC356" s="1"/>
      <c r="AD356" s="1"/>
      <c r="AE356" s="1"/>
      <c r="AF356" s="1"/>
      <c r="AG356" s="1"/>
      <c r="AH356" s="1"/>
      <c r="AI356" s="1"/>
      <c r="AJ356" s="1"/>
      <c r="AK356" s="1"/>
      <c r="AL356" s="1"/>
      <c r="AM356" s="1"/>
      <c r="AN356" s="1"/>
      <c r="AO356" s="1"/>
    </row>
    <row r="357" spans="1:41" ht="14.25" customHeight="1">
      <c r="A357" s="1"/>
      <c r="B357" s="1"/>
      <c r="C357" s="115">
        <v>54820</v>
      </c>
      <c r="D357" s="125">
        <v>331</v>
      </c>
      <c r="E357" s="146"/>
      <c r="F357" s="227" t="e">
        <f t="shared" si="3"/>
        <v>#DIV/0!</v>
      </c>
      <c r="G357" s="182"/>
      <c r="H357" s="227" t="e">
        <f t="shared" si="4"/>
        <v>#DIV/0!</v>
      </c>
      <c r="I357" s="182"/>
      <c r="J357" s="225" t="e">
        <f t="shared" si="5"/>
        <v>#DIV/0!</v>
      </c>
      <c r="K357" s="182"/>
      <c r="L357" s="225">
        <f>'F5 - Operación '!Q329</f>
        <v>0</v>
      </c>
      <c r="M357" s="182"/>
      <c r="N357" s="145">
        <f t="shared" si="9"/>
        <v>0</v>
      </c>
      <c r="O357" s="227" t="e">
        <f t="shared" si="6"/>
        <v>#DIV/0!</v>
      </c>
      <c r="P357" s="182"/>
      <c r="Q357" s="1"/>
      <c r="R357" s="1"/>
      <c r="S357" s="132" t="e">
        <f t="shared" si="7"/>
        <v>#DIV/0!</v>
      </c>
      <c r="T357" s="143" t="e">
        <f t="shared" si="0"/>
        <v>#DIV/0!</v>
      </c>
      <c r="U357" s="143" t="e">
        <f t="shared" si="8"/>
        <v>#DIV/0!</v>
      </c>
      <c r="V357" s="1"/>
      <c r="W357" s="1"/>
      <c r="X357" s="1"/>
      <c r="Y357" s="1"/>
      <c r="Z357" s="1"/>
      <c r="AA357" s="1"/>
      <c r="AB357" s="1"/>
      <c r="AC357" s="1"/>
      <c r="AD357" s="1"/>
      <c r="AE357" s="1"/>
      <c r="AF357" s="1"/>
      <c r="AG357" s="1"/>
      <c r="AH357" s="1"/>
      <c r="AI357" s="1"/>
      <c r="AJ357" s="1"/>
      <c r="AK357" s="1"/>
      <c r="AL357" s="1"/>
      <c r="AM357" s="1"/>
      <c r="AN357" s="1"/>
      <c r="AO357" s="1"/>
    </row>
    <row r="358" spans="1:41" ht="14.25" customHeight="1">
      <c r="A358" s="1"/>
      <c r="B358" s="1"/>
      <c r="C358" s="115">
        <v>54848</v>
      </c>
      <c r="D358" s="125">
        <v>332</v>
      </c>
      <c r="E358" s="146"/>
      <c r="F358" s="227" t="e">
        <f t="shared" si="3"/>
        <v>#DIV/0!</v>
      </c>
      <c r="G358" s="182"/>
      <c r="H358" s="227" t="e">
        <f t="shared" si="4"/>
        <v>#DIV/0!</v>
      </c>
      <c r="I358" s="182"/>
      <c r="J358" s="225" t="e">
        <f t="shared" si="5"/>
        <v>#DIV/0!</v>
      </c>
      <c r="K358" s="182"/>
      <c r="L358" s="225">
        <f>'F5 - Operación '!Q330</f>
        <v>0</v>
      </c>
      <c r="M358" s="182"/>
      <c r="N358" s="145">
        <f t="shared" si="9"/>
        <v>0</v>
      </c>
      <c r="O358" s="227" t="e">
        <f t="shared" si="6"/>
        <v>#DIV/0!</v>
      </c>
      <c r="P358" s="182"/>
      <c r="Q358" s="1"/>
      <c r="R358" s="1"/>
      <c r="S358" s="132" t="e">
        <f t="shared" si="7"/>
        <v>#DIV/0!</v>
      </c>
      <c r="T358" s="143" t="e">
        <f t="shared" si="0"/>
        <v>#DIV/0!</v>
      </c>
      <c r="U358" s="143" t="e">
        <f t="shared" si="8"/>
        <v>#DIV/0!</v>
      </c>
      <c r="V358" s="1"/>
      <c r="W358" s="1"/>
      <c r="X358" s="1"/>
      <c r="Y358" s="1"/>
      <c r="Z358" s="1"/>
      <c r="AA358" s="1"/>
      <c r="AB358" s="1"/>
      <c r="AC358" s="1"/>
      <c r="AD358" s="1"/>
      <c r="AE358" s="1"/>
      <c r="AF358" s="1"/>
      <c r="AG358" s="1"/>
      <c r="AH358" s="1"/>
      <c r="AI358" s="1"/>
      <c r="AJ358" s="1"/>
      <c r="AK358" s="1"/>
      <c r="AL358" s="1"/>
      <c r="AM358" s="1"/>
      <c r="AN358" s="1"/>
      <c r="AO358" s="1"/>
    </row>
    <row r="359" spans="1:41" ht="14.25" customHeight="1">
      <c r="A359" s="1"/>
      <c r="B359" s="1"/>
      <c r="C359" s="115">
        <v>54879</v>
      </c>
      <c r="D359" s="125">
        <v>333</v>
      </c>
      <c r="E359" s="146"/>
      <c r="F359" s="227" t="e">
        <f t="shared" si="3"/>
        <v>#DIV/0!</v>
      </c>
      <c r="G359" s="182"/>
      <c r="H359" s="227" t="e">
        <f t="shared" si="4"/>
        <v>#DIV/0!</v>
      </c>
      <c r="I359" s="182"/>
      <c r="J359" s="225" t="e">
        <f t="shared" si="5"/>
        <v>#DIV/0!</v>
      </c>
      <c r="K359" s="182"/>
      <c r="L359" s="225">
        <f>'F5 - Operación '!Q331</f>
        <v>0</v>
      </c>
      <c r="M359" s="182"/>
      <c r="N359" s="145">
        <f t="shared" si="9"/>
        <v>0</v>
      </c>
      <c r="O359" s="227" t="e">
        <f t="shared" si="6"/>
        <v>#DIV/0!</v>
      </c>
      <c r="P359" s="182"/>
      <c r="Q359" s="1"/>
      <c r="R359" s="1"/>
      <c r="S359" s="132" t="e">
        <f t="shared" si="7"/>
        <v>#DIV/0!</v>
      </c>
      <c r="T359" s="143" t="e">
        <f t="shared" si="0"/>
        <v>#DIV/0!</v>
      </c>
      <c r="U359" s="143" t="e">
        <f t="shared" si="8"/>
        <v>#DIV/0!</v>
      </c>
      <c r="V359" s="1"/>
      <c r="W359" s="1"/>
      <c r="X359" s="1"/>
      <c r="Y359" s="1"/>
      <c r="Z359" s="1"/>
      <c r="AA359" s="1"/>
      <c r="AB359" s="1"/>
      <c r="AC359" s="1"/>
      <c r="AD359" s="1"/>
      <c r="AE359" s="1"/>
      <c r="AF359" s="1"/>
      <c r="AG359" s="1"/>
      <c r="AH359" s="1"/>
      <c r="AI359" s="1"/>
      <c r="AJ359" s="1"/>
      <c r="AK359" s="1"/>
      <c r="AL359" s="1"/>
      <c r="AM359" s="1"/>
      <c r="AN359" s="1"/>
      <c r="AO359" s="1"/>
    </row>
    <row r="360" spans="1:41" ht="14.25" customHeight="1">
      <c r="A360" s="1"/>
      <c r="B360" s="1"/>
      <c r="C360" s="115">
        <v>54909</v>
      </c>
      <c r="D360" s="125">
        <v>334</v>
      </c>
      <c r="E360" s="146"/>
      <c r="F360" s="227" t="e">
        <f t="shared" si="3"/>
        <v>#DIV/0!</v>
      </c>
      <c r="G360" s="182"/>
      <c r="H360" s="227" t="e">
        <f t="shared" si="4"/>
        <v>#DIV/0!</v>
      </c>
      <c r="I360" s="182"/>
      <c r="J360" s="225" t="e">
        <f t="shared" si="5"/>
        <v>#DIV/0!</v>
      </c>
      <c r="K360" s="182"/>
      <c r="L360" s="225">
        <f>'F5 - Operación '!Q332</f>
        <v>0</v>
      </c>
      <c r="M360" s="182"/>
      <c r="N360" s="145">
        <f t="shared" si="9"/>
        <v>0</v>
      </c>
      <c r="O360" s="227" t="e">
        <f t="shared" si="6"/>
        <v>#DIV/0!</v>
      </c>
      <c r="P360" s="182"/>
      <c r="Q360" s="1"/>
      <c r="R360" s="1"/>
      <c r="S360" s="132" t="e">
        <f t="shared" si="7"/>
        <v>#DIV/0!</v>
      </c>
      <c r="T360" s="143" t="e">
        <f t="shared" si="0"/>
        <v>#DIV/0!</v>
      </c>
      <c r="U360" s="143" t="e">
        <f t="shared" si="8"/>
        <v>#DIV/0!</v>
      </c>
      <c r="V360" s="1"/>
      <c r="W360" s="1"/>
      <c r="X360" s="1"/>
      <c r="Y360" s="1"/>
      <c r="Z360" s="1"/>
      <c r="AA360" s="1"/>
      <c r="AB360" s="1"/>
      <c r="AC360" s="1"/>
      <c r="AD360" s="1"/>
      <c r="AE360" s="1"/>
      <c r="AF360" s="1"/>
      <c r="AG360" s="1"/>
      <c r="AH360" s="1"/>
      <c r="AI360" s="1"/>
      <c r="AJ360" s="1"/>
      <c r="AK360" s="1"/>
      <c r="AL360" s="1"/>
      <c r="AM360" s="1"/>
      <c r="AN360" s="1"/>
      <c r="AO360" s="1"/>
    </row>
    <row r="361" spans="1:41" ht="14.25" customHeight="1">
      <c r="A361" s="1"/>
      <c r="B361" s="1"/>
      <c r="C361" s="115">
        <v>54940</v>
      </c>
      <c r="D361" s="125">
        <v>335</v>
      </c>
      <c r="E361" s="146"/>
      <c r="F361" s="227" t="e">
        <f t="shared" si="3"/>
        <v>#DIV/0!</v>
      </c>
      <c r="G361" s="182"/>
      <c r="H361" s="227" t="e">
        <f t="shared" si="4"/>
        <v>#DIV/0!</v>
      </c>
      <c r="I361" s="182"/>
      <c r="J361" s="225" t="e">
        <f t="shared" si="5"/>
        <v>#DIV/0!</v>
      </c>
      <c r="K361" s="182"/>
      <c r="L361" s="225">
        <f>'F5 - Operación '!Q333</f>
        <v>0</v>
      </c>
      <c r="M361" s="182"/>
      <c r="N361" s="145">
        <f t="shared" si="9"/>
        <v>0</v>
      </c>
      <c r="O361" s="227" t="e">
        <f t="shared" si="6"/>
        <v>#DIV/0!</v>
      </c>
      <c r="P361" s="182"/>
      <c r="Q361" s="1"/>
      <c r="R361" s="1"/>
      <c r="S361" s="132" t="e">
        <f t="shared" si="7"/>
        <v>#DIV/0!</v>
      </c>
      <c r="T361" s="143" t="e">
        <f t="shared" si="0"/>
        <v>#DIV/0!</v>
      </c>
      <c r="U361" s="143" t="e">
        <f t="shared" si="8"/>
        <v>#DIV/0!</v>
      </c>
      <c r="V361" s="1"/>
      <c r="W361" s="1"/>
      <c r="X361" s="1"/>
      <c r="Y361" s="1"/>
      <c r="Z361" s="1"/>
      <c r="AA361" s="1"/>
      <c r="AB361" s="1"/>
      <c r="AC361" s="1"/>
      <c r="AD361" s="1"/>
      <c r="AE361" s="1"/>
      <c r="AF361" s="1"/>
      <c r="AG361" s="1"/>
      <c r="AH361" s="1"/>
      <c r="AI361" s="1"/>
      <c r="AJ361" s="1"/>
      <c r="AK361" s="1"/>
      <c r="AL361" s="1"/>
      <c r="AM361" s="1"/>
      <c r="AN361" s="1"/>
      <c r="AO361" s="1"/>
    </row>
    <row r="362" spans="1:41" ht="14.25" customHeight="1">
      <c r="A362" s="1"/>
      <c r="B362" s="1"/>
      <c r="C362" s="115">
        <v>54970</v>
      </c>
      <c r="D362" s="125">
        <v>336</v>
      </c>
      <c r="E362" s="146"/>
      <c r="F362" s="227" t="e">
        <f t="shared" si="3"/>
        <v>#DIV/0!</v>
      </c>
      <c r="G362" s="182"/>
      <c r="H362" s="227" t="e">
        <f t="shared" si="4"/>
        <v>#DIV/0!</v>
      </c>
      <c r="I362" s="182"/>
      <c r="J362" s="225" t="e">
        <f t="shared" si="5"/>
        <v>#DIV/0!</v>
      </c>
      <c r="K362" s="182"/>
      <c r="L362" s="225">
        <f>'F5 - Operación '!Q334</f>
        <v>0</v>
      </c>
      <c r="M362" s="182"/>
      <c r="N362" s="145">
        <f t="shared" si="9"/>
        <v>0</v>
      </c>
      <c r="O362" s="227" t="e">
        <f t="shared" si="6"/>
        <v>#DIV/0!</v>
      </c>
      <c r="P362" s="182"/>
      <c r="Q362" s="1"/>
      <c r="R362" s="1"/>
      <c r="S362" s="132" t="e">
        <f t="shared" si="7"/>
        <v>#DIV/0!</v>
      </c>
      <c r="T362" s="143" t="e">
        <f t="shared" si="0"/>
        <v>#DIV/0!</v>
      </c>
      <c r="U362" s="143" t="e">
        <f t="shared" si="8"/>
        <v>#DIV/0!</v>
      </c>
      <c r="V362" s="1"/>
      <c r="W362" s="1"/>
      <c r="X362" s="1"/>
      <c r="Y362" s="1"/>
      <c r="Z362" s="1"/>
      <c r="AA362" s="1"/>
      <c r="AB362" s="1"/>
      <c r="AC362" s="1"/>
      <c r="AD362" s="1"/>
      <c r="AE362" s="1"/>
      <c r="AF362" s="1"/>
      <c r="AG362" s="1"/>
      <c r="AH362" s="1"/>
      <c r="AI362" s="1"/>
      <c r="AJ362" s="1"/>
      <c r="AK362" s="1"/>
      <c r="AL362" s="1"/>
      <c r="AM362" s="1"/>
      <c r="AN362" s="1"/>
      <c r="AO362" s="1"/>
    </row>
    <row r="363" spans="1:41" ht="14.25" customHeight="1">
      <c r="A363" s="1"/>
      <c r="B363" s="1"/>
      <c r="C363" s="115">
        <v>55001</v>
      </c>
      <c r="D363" s="125">
        <v>337</v>
      </c>
      <c r="E363" s="146"/>
      <c r="F363" s="227" t="e">
        <f t="shared" si="3"/>
        <v>#DIV/0!</v>
      </c>
      <c r="G363" s="182"/>
      <c r="H363" s="227" t="e">
        <f t="shared" si="4"/>
        <v>#DIV/0!</v>
      </c>
      <c r="I363" s="182"/>
      <c r="J363" s="225" t="e">
        <f t="shared" si="5"/>
        <v>#DIV/0!</v>
      </c>
      <c r="K363" s="182"/>
      <c r="L363" s="225">
        <f>'F5 - Operación '!Q335</f>
        <v>0</v>
      </c>
      <c r="M363" s="182"/>
      <c r="N363" s="145">
        <f t="shared" si="9"/>
        <v>0</v>
      </c>
      <c r="O363" s="227" t="e">
        <f t="shared" si="6"/>
        <v>#DIV/0!</v>
      </c>
      <c r="P363" s="182"/>
      <c r="Q363" s="1"/>
      <c r="R363" s="1"/>
      <c r="S363" s="132" t="e">
        <f t="shared" si="7"/>
        <v>#DIV/0!</v>
      </c>
      <c r="T363" s="143" t="e">
        <f t="shared" si="0"/>
        <v>#DIV/0!</v>
      </c>
      <c r="U363" s="143" t="e">
        <f t="shared" si="8"/>
        <v>#DIV/0!</v>
      </c>
      <c r="V363" s="1"/>
      <c r="W363" s="1"/>
      <c r="X363" s="1"/>
      <c r="Y363" s="1"/>
      <c r="Z363" s="1"/>
      <c r="AA363" s="1"/>
      <c r="AB363" s="1"/>
      <c r="AC363" s="1"/>
      <c r="AD363" s="1"/>
      <c r="AE363" s="1"/>
      <c r="AF363" s="1"/>
      <c r="AG363" s="1"/>
      <c r="AH363" s="1"/>
      <c r="AI363" s="1"/>
      <c r="AJ363" s="1"/>
      <c r="AK363" s="1"/>
      <c r="AL363" s="1"/>
      <c r="AM363" s="1"/>
      <c r="AN363" s="1"/>
      <c r="AO363" s="1"/>
    </row>
    <row r="364" spans="1:41" ht="14.25" customHeight="1">
      <c r="A364" s="1"/>
      <c r="B364" s="1"/>
      <c r="C364" s="115">
        <v>55032</v>
      </c>
      <c r="D364" s="125">
        <v>338</v>
      </c>
      <c r="E364" s="146"/>
      <c r="F364" s="227" t="e">
        <f t="shared" si="3"/>
        <v>#DIV/0!</v>
      </c>
      <c r="G364" s="182"/>
      <c r="H364" s="227" t="e">
        <f t="shared" si="4"/>
        <v>#DIV/0!</v>
      </c>
      <c r="I364" s="182"/>
      <c r="J364" s="225" t="e">
        <f t="shared" si="5"/>
        <v>#DIV/0!</v>
      </c>
      <c r="K364" s="182"/>
      <c r="L364" s="225">
        <f>'F5 - Operación '!Q336</f>
        <v>0</v>
      </c>
      <c r="M364" s="182"/>
      <c r="N364" s="145">
        <f t="shared" si="9"/>
        <v>0</v>
      </c>
      <c r="O364" s="227" t="e">
        <f t="shared" si="6"/>
        <v>#DIV/0!</v>
      </c>
      <c r="P364" s="182"/>
      <c r="Q364" s="1"/>
      <c r="R364" s="1"/>
      <c r="S364" s="132" t="e">
        <f t="shared" si="7"/>
        <v>#DIV/0!</v>
      </c>
      <c r="T364" s="143" t="e">
        <f t="shared" si="0"/>
        <v>#DIV/0!</v>
      </c>
      <c r="U364" s="143" t="e">
        <f t="shared" si="8"/>
        <v>#DIV/0!</v>
      </c>
      <c r="V364" s="1"/>
      <c r="W364" s="1"/>
      <c r="X364" s="1"/>
      <c r="Y364" s="1"/>
      <c r="Z364" s="1"/>
      <c r="AA364" s="1"/>
      <c r="AB364" s="1"/>
      <c r="AC364" s="1"/>
      <c r="AD364" s="1"/>
      <c r="AE364" s="1"/>
      <c r="AF364" s="1"/>
      <c r="AG364" s="1"/>
      <c r="AH364" s="1"/>
      <c r="AI364" s="1"/>
      <c r="AJ364" s="1"/>
      <c r="AK364" s="1"/>
      <c r="AL364" s="1"/>
      <c r="AM364" s="1"/>
      <c r="AN364" s="1"/>
      <c r="AO364" s="1"/>
    </row>
    <row r="365" spans="1:41" ht="14.25" customHeight="1">
      <c r="A365" s="1"/>
      <c r="B365" s="1"/>
      <c r="C365" s="115">
        <v>55062</v>
      </c>
      <c r="D365" s="125">
        <v>339</v>
      </c>
      <c r="E365" s="146"/>
      <c r="F365" s="227" t="e">
        <f t="shared" si="3"/>
        <v>#DIV/0!</v>
      </c>
      <c r="G365" s="182"/>
      <c r="H365" s="227" t="e">
        <f t="shared" si="4"/>
        <v>#DIV/0!</v>
      </c>
      <c r="I365" s="182"/>
      <c r="J365" s="225" t="e">
        <f t="shared" si="5"/>
        <v>#DIV/0!</v>
      </c>
      <c r="K365" s="182"/>
      <c r="L365" s="225">
        <f>'F5 - Operación '!Q337</f>
        <v>0</v>
      </c>
      <c r="M365" s="182"/>
      <c r="N365" s="145">
        <f t="shared" si="9"/>
        <v>0</v>
      </c>
      <c r="O365" s="227" t="e">
        <f t="shared" si="6"/>
        <v>#DIV/0!</v>
      </c>
      <c r="P365" s="182"/>
      <c r="Q365" s="1"/>
      <c r="R365" s="1"/>
      <c r="S365" s="132" t="e">
        <f t="shared" si="7"/>
        <v>#DIV/0!</v>
      </c>
      <c r="T365" s="143" t="e">
        <f t="shared" si="0"/>
        <v>#DIV/0!</v>
      </c>
      <c r="U365" s="143" t="e">
        <f t="shared" si="8"/>
        <v>#DIV/0!</v>
      </c>
      <c r="V365" s="1"/>
      <c r="W365" s="1"/>
      <c r="X365" s="1"/>
      <c r="Y365" s="1"/>
      <c r="Z365" s="1"/>
      <c r="AA365" s="1"/>
      <c r="AB365" s="1"/>
      <c r="AC365" s="1"/>
      <c r="AD365" s="1"/>
      <c r="AE365" s="1"/>
      <c r="AF365" s="1"/>
      <c r="AG365" s="1"/>
      <c r="AH365" s="1"/>
      <c r="AI365" s="1"/>
      <c r="AJ365" s="1"/>
      <c r="AK365" s="1"/>
      <c r="AL365" s="1"/>
      <c r="AM365" s="1"/>
      <c r="AN365" s="1"/>
      <c r="AO365" s="1"/>
    </row>
    <row r="366" spans="1:41" ht="14.25" customHeight="1">
      <c r="A366" s="1"/>
      <c r="B366" s="1"/>
      <c r="C366" s="115">
        <v>55093</v>
      </c>
      <c r="D366" s="125">
        <v>340</v>
      </c>
      <c r="E366" s="146"/>
      <c r="F366" s="227" t="e">
        <f t="shared" si="3"/>
        <v>#DIV/0!</v>
      </c>
      <c r="G366" s="182"/>
      <c r="H366" s="227" t="e">
        <f t="shared" si="4"/>
        <v>#DIV/0!</v>
      </c>
      <c r="I366" s="182"/>
      <c r="J366" s="225" t="e">
        <f t="shared" si="5"/>
        <v>#DIV/0!</v>
      </c>
      <c r="K366" s="182"/>
      <c r="L366" s="225">
        <f>'F5 - Operación '!Q338</f>
        <v>0</v>
      </c>
      <c r="M366" s="182"/>
      <c r="N366" s="145">
        <f t="shared" si="9"/>
        <v>0</v>
      </c>
      <c r="O366" s="227" t="e">
        <f t="shared" si="6"/>
        <v>#DIV/0!</v>
      </c>
      <c r="P366" s="182"/>
      <c r="Q366" s="1"/>
      <c r="R366" s="1"/>
      <c r="S366" s="132" t="e">
        <f t="shared" si="7"/>
        <v>#DIV/0!</v>
      </c>
      <c r="T366" s="143" t="e">
        <f t="shared" si="0"/>
        <v>#DIV/0!</v>
      </c>
      <c r="U366" s="143" t="e">
        <f t="shared" si="8"/>
        <v>#DIV/0!</v>
      </c>
      <c r="V366" s="1"/>
      <c r="W366" s="1"/>
      <c r="X366" s="1"/>
      <c r="Y366" s="1"/>
      <c r="Z366" s="1"/>
      <c r="AA366" s="1"/>
      <c r="AB366" s="1"/>
      <c r="AC366" s="1"/>
      <c r="AD366" s="1"/>
      <c r="AE366" s="1"/>
      <c r="AF366" s="1"/>
      <c r="AG366" s="1"/>
      <c r="AH366" s="1"/>
      <c r="AI366" s="1"/>
      <c r="AJ366" s="1"/>
      <c r="AK366" s="1"/>
      <c r="AL366" s="1"/>
      <c r="AM366" s="1"/>
      <c r="AN366" s="1"/>
      <c r="AO366" s="1"/>
    </row>
    <row r="367" spans="1:41" ht="14.25" customHeight="1">
      <c r="A367" s="1"/>
      <c r="B367" s="1"/>
      <c r="C367" s="115">
        <v>55123</v>
      </c>
      <c r="D367" s="125">
        <v>341</v>
      </c>
      <c r="E367" s="146"/>
      <c r="F367" s="227" t="e">
        <f t="shared" si="3"/>
        <v>#DIV/0!</v>
      </c>
      <c r="G367" s="182"/>
      <c r="H367" s="227" t="e">
        <f t="shared" si="4"/>
        <v>#DIV/0!</v>
      </c>
      <c r="I367" s="182"/>
      <c r="J367" s="225" t="e">
        <f t="shared" si="5"/>
        <v>#DIV/0!</v>
      </c>
      <c r="K367" s="182"/>
      <c r="L367" s="225">
        <f>'F5 - Operación '!Q339</f>
        <v>0</v>
      </c>
      <c r="M367" s="182"/>
      <c r="N367" s="145">
        <f t="shared" si="9"/>
        <v>0</v>
      </c>
      <c r="O367" s="227" t="e">
        <f t="shared" si="6"/>
        <v>#DIV/0!</v>
      </c>
      <c r="P367" s="182"/>
      <c r="Q367" s="1"/>
      <c r="R367" s="1"/>
      <c r="S367" s="132" t="e">
        <f t="shared" si="7"/>
        <v>#DIV/0!</v>
      </c>
      <c r="T367" s="143" t="e">
        <f t="shared" si="0"/>
        <v>#DIV/0!</v>
      </c>
      <c r="U367" s="143" t="e">
        <f t="shared" si="8"/>
        <v>#DIV/0!</v>
      </c>
      <c r="V367" s="1"/>
      <c r="W367" s="1"/>
      <c r="X367" s="1"/>
      <c r="Y367" s="1"/>
      <c r="Z367" s="1"/>
      <c r="AA367" s="1"/>
      <c r="AB367" s="1"/>
      <c r="AC367" s="1"/>
      <c r="AD367" s="1"/>
      <c r="AE367" s="1"/>
      <c r="AF367" s="1"/>
      <c r="AG367" s="1"/>
      <c r="AH367" s="1"/>
      <c r="AI367" s="1"/>
      <c r="AJ367" s="1"/>
      <c r="AK367" s="1"/>
      <c r="AL367" s="1"/>
      <c r="AM367" s="1"/>
      <c r="AN367" s="1"/>
      <c r="AO367" s="1"/>
    </row>
    <row r="368" spans="1:41" ht="14.25" customHeight="1">
      <c r="A368" s="1"/>
      <c r="B368" s="1"/>
      <c r="C368" s="115">
        <v>55154</v>
      </c>
      <c r="D368" s="125">
        <v>342</v>
      </c>
      <c r="E368" s="146"/>
      <c r="F368" s="227" t="e">
        <f t="shared" si="3"/>
        <v>#DIV/0!</v>
      </c>
      <c r="G368" s="182"/>
      <c r="H368" s="227" t="e">
        <f t="shared" si="4"/>
        <v>#DIV/0!</v>
      </c>
      <c r="I368" s="182"/>
      <c r="J368" s="225" t="e">
        <f t="shared" si="5"/>
        <v>#DIV/0!</v>
      </c>
      <c r="K368" s="182"/>
      <c r="L368" s="225">
        <f>'F5 - Operación '!Q340</f>
        <v>0</v>
      </c>
      <c r="M368" s="182"/>
      <c r="N368" s="145">
        <f t="shared" si="9"/>
        <v>0</v>
      </c>
      <c r="O368" s="227" t="e">
        <f t="shared" si="6"/>
        <v>#DIV/0!</v>
      </c>
      <c r="P368" s="182"/>
      <c r="Q368" s="1"/>
      <c r="R368" s="1"/>
      <c r="S368" s="132" t="e">
        <f t="shared" si="7"/>
        <v>#DIV/0!</v>
      </c>
      <c r="T368" s="143" t="e">
        <f t="shared" si="0"/>
        <v>#DIV/0!</v>
      </c>
      <c r="U368" s="143" t="e">
        <f t="shared" si="8"/>
        <v>#DIV/0!</v>
      </c>
      <c r="V368" s="1"/>
      <c r="W368" s="1"/>
      <c r="X368" s="1"/>
      <c r="Y368" s="1"/>
      <c r="Z368" s="1"/>
      <c r="AA368" s="1"/>
      <c r="AB368" s="1"/>
      <c r="AC368" s="1"/>
      <c r="AD368" s="1"/>
      <c r="AE368" s="1"/>
      <c r="AF368" s="1"/>
      <c r="AG368" s="1"/>
      <c r="AH368" s="1"/>
      <c r="AI368" s="1"/>
      <c r="AJ368" s="1"/>
      <c r="AK368" s="1"/>
      <c r="AL368" s="1"/>
      <c r="AM368" s="1"/>
      <c r="AN368" s="1"/>
      <c r="AO368" s="1"/>
    </row>
    <row r="369" spans="1:41" ht="14.25" customHeight="1">
      <c r="A369" s="1"/>
      <c r="B369" s="1"/>
      <c r="C369" s="115">
        <v>55185</v>
      </c>
      <c r="D369" s="125">
        <v>343</v>
      </c>
      <c r="E369" s="146"/>
      <c r="F369" s="227" t="e">
        <f t="shared" si="3"/>
        <v>#DIV/0!</v>
      </c>
      <c r="G369" s="182"/>
      <c r="H369" s="227" t="e">
        <f t="shared" si="4"/>
        <v>#DIV/0!</v>
      </c>
      <c r="I369" s="182"/>
      <c r="J369" s="225" t="e">
        <f t="shared" si="5"/>
        <v>#DIV/0!</v>
      </c>
      <c r="K369" s="182"/>
      <c r="L369" s="225">
        <f>'F5 - Operación '!Q341</f>
        <v>0</v>
      </c>
      <c r="M369" s="182"/>
      <c r="N369" s="145">
        <f t="shared" si="9"/>
        <v>0</v>
      </c>
      <c r="O369" s="227" t="e">
        <f t="shared" si="6"/>
        <v>#DIV/0!</v>
      </c>
      <c r="P369" s="182"/>
      <c r="Q369" s="1"/>
      <c r="R369" s="1"/>
      <c r="S369" s="132" t="e">
        <f t="shared" si="7"/>
        <v>#DIV/0!</v>
      </c>
      <c r="T369" s="143" t="e">
        <f t="shared" si="0"/>
        <v>#DIV/0!</v>
      </c>
      <c r="U369" s="143" t="e">
        <f t="shared" si="8"/>
        <v>#DIV/0!</v>
      </c>
      <c r="V369" s="1"/>
      <c r="W369" s="1"/>
      <c r="X369" s="1"/>
      <c r="Y369" s="1"/>
      <c r="Z369" s="1"/>
      <c r="AA369" s="1"/>
      <c r="AB369" s="1"/>
      <c r="AC369" s="1"/>
      <c r="AD369" s="1"/>
      <c r="AE369" s="1"/>
      <c r="AF369" s="1"/>
      <c r="AG369" s="1"/>
      <c r="AH369" s="1"/>
      <c r="AI369" s="1"/>
      <c r="AJ369" s="1"/>
      <c r="AK369" s="1"/>
      <c r="AL369" s="1"/>
      <c r="AM369" s="1"/>
      <c r="AN369" s="1"/>
      <c r="AO369" s="1"/>
    </row>
    <row r="370" spans="1:41" ht="14.25" customHeight="1">
      <c r="A370" s="1"/>
      <c r="B370" s="1"/>
      <c r="C370" s="115">
        <v>55213</v>
      </c>
      <c r="D370" s="125">
        <v>344</v>
      </c>
      <c r="E370" s="146"/>
      <c r="F370" s="227" t="e">
        <f t="shared" si="3"/>
        <v>#DIV/0!</v>
      </c>
      <c r="G370" s="182"/>
      <c r="H370" s="227" t="e">
        <f t="shared" si="4"/>
        <v>#DIV/0!</v>
      </c>
      <c r="I370" s="182"/>
      <c r="J370" s="225" t="e">
        <f t="shared" si="5"/>
        <v>#DIV/0!</v>
      </c>
      <c r="K370" s="182"/>
      <c r="L370" s="225">
        <f>'F5 - Operación '!Q342</f>
        <v>0</v>
      </c>
      <c r="M370" s="182"/>
      <c r="N370" s="145">
        <f t="shared" si="9"/>
        <v>0</v>
      </c>
      <c r="O370" s="227" t="e">
        <f t="shared" si="6"/>
        <v>#DIV/0!</v>
      </c>
      <c r="P370" s="182"/>
      <c r="Q370" s="1"/>
      <c r="R370" s="1"/>
      <c r="S370" s="132" t="e">
        <f t="shared" si="7"/>
        <v>#DIV/0!</v>
      </c>
      <c r="T370" s="143" t="e">
        <f t="shared" si="0"/>
        <v>#DIV/0!</v>
      </c>
      <c r="U370" s="143" t="e">
        <f t="shared" si="8"/>
        <v>#DIV/0!</v>
      </c>
      <c r="V370" s="1"/>
      <c r="W370" s="1"/>
      <c r="X370" s="1"/>
      <c r="Y370" s="1"/>
      <c r="Z370" s="1"/>
      <c r="AA370" s="1"/>
      <c r="AB370" s="1"/>
      <c r="AC370" s="1"/>
      <c r="AD370" s="1"/>
      <c r="AE370" s="1"/>
      <c r="AF370" s="1"/>
      <c r="AG370" s="1"/>
      <c r="AH370" s="1"/>
      <c r="AI370" s="1"/>
      <c r="AJ370" s="1"/>
      <c r="AK370" s="1"/>
      <c r="AL370" s="1"/>
      <c r="AM370" s="1"/>
      <c r="AN370" s="1"/>
      <c r="AO370" s="1"/>
    </row>
    <row r="371" spans="1:41" ht="14.25" customHeight="1">
      <c r="A371" s="1"/>
      <c r="B371" s="1"/>
      <c r="C371" s="115">
        <v>55244</v>
      </c>
      <c r="D371" s="125">
        <v>345</v>
      </c>
      <c r="E371" s="146"/>
      <c r="F371" s="227" t="e">
        <f t="shared" si="3"/>
        <v>#DIV/0!</v>
      </c>
      <c r="G371" s="182"/>
      <c r="H371" s="227" t="e">
        <f t="shared" si="4"/>
        <v>#DIV/0!</v>
      </c>
      <c r="I371" s="182"/>
      <c r="J371" s="225" t="e">
        <f t="shared" si="5"/>
        <v>#DIV/0!</v>
      </c>
      <c r="K371" s="182"/>
      <c r="L371" s="225">
        <f>'F5 - Operación '!Q343</f>
        <v>0</v>
      </c>
      <c r="M371" s="182"/>
      <c r="N371" s="145">
        <f t="shared" si="9"/>
        <v>0</v>
      </c>
      <c r="O371" s="227" t="e">
        <f t="shared" si="6"/>
        <v>#DIV/0!</v>
      </c>
      <c r="P371" s="182"/>
      <c r="Q371" s="1"/>
      <c r="R371" s="1"/>
      <c r="S371" s="132" t="e">
        <f t="shared" si="7"/>
        <v>#DIV/0!</v>
      </c>
      <c r="T371" s="143" t="e">
        <f t="shared" si="0"/>
        <v>#DIV/0!</v>
      </c>
      <c r="U371" s="143" t="e">
        <f t="shared" si="8"/>
        <v>#DIV/0!</v>
      </c>
      <c r="V371" s="1"/>
      <c r="W371" s="1"/>
      <c r="X371" s="1"/>
      <c r="Y371" s="1"/>
      <c r="Z371" s="1"/>
      <c r="AA371" s="1"/>
      <c r="AB371" s="1"/>
      <c r="AC371" s="1"/>
      <c r="AD371" s="1"/>
      <c r="AE371" s="1"/>
      <c r="AF371" s="1"/>
      <c r="AG371" s="1"/>
      <c r="AH371" s="1"/>
      <c r="AI371" s="1"/>
      <c r="AJ371" s="1"/>
      <c r="AK371" s="1"/>
      <c r="AL371" s="1"/>
      <c r="AM371" s="1"/>
      <c r="AN371" s="1"/>
      <c r="AO371" s="1"/>
    </row>
    <row r="372" spans="1:41" ht="14.25" customHeight="1">
      <c r="A372" s="1"/>
      <c r="B372" s="1"/>
      <c r="C372" s="115">
        <v>55274</v>
      </c>
      <c r="D372" s="125">
        <v>346</v>
      </c>
      <c r="E372" s="146"/>
      <c r="F372" s="227" t="e">
        <f t="shared" si="3"/>
        <v>#DIV/0!</v>
      </c>
      <c r="G372" s="182"/>
      <c r="H372" s="227" t="e">
        <f t="shared" si="4"/>
        <v>#DIV/0!</v>
      </c>
      <c r="I372" s="182"/>
      <c r="J372" s="225" t="e">
        <f t="shared" si="5"/>
        <v>#DIV/0!</v>
      </c>
      <c r="K372" s="182"/>
      <c r="L372" s="225">
        <f>'F5 - Operación '!Q344</f>
        <v>0</v>
      </c>
      <c r="M372" s="182"/>
      <c r="N372" s="145">
        <f t="shared" si="9"/>
        <v>0</v>
      </c>
      <c r="O372" s="227" t="e">
        <f t="shared" si="6"/>
        <v>#DIV/0!</v>
      </c>
      <c r="P372" s="182"/>
      <c r="Q372" s="1"/>
      <c r="R372" s="1"/>
      <c r="S372" s="132" t="e">
        <f t="shared" si="7"/>
        <v>#DIV/0!</v>
      </c>
      <c r="T372" s="143" t="e">
        <f t="shared" si="0"/>
        <v>#DIV/0!</v>
      </c>
      <c r="U372" s="143" t="e">
        <f t="shared" si="8"/>
        <v>#DIV/0!</v>
      </c>
      <c r="V372" s="1"/>
      <c r="W372" s="1"/>
      <c r="X372" s="1"/>
      <c r="Y372" s="1"/>
      <c r="Z372" s="1"/>
      <c r="AA372" s="1"/>
      <c r="AB372" s="1"/>
      <c r="AC372" s="1"/>
      <c r="AD372" s="1"/>
      <c r="AE372" s="1"/>
      <c r="AF372" s="1"/>
      <c r="AG372" s="1"/>
      <c r="AH372" s="1"/>
      <c r="AI372" s="1"/>
      <c r="AJ372" s="1"/>
      <c r="AK372" s="1"/>
      <c r="AL372" s="1"/>
      <c r="AM372" s="1"/>
      <c r="AN372" s="1"/>
      <c r="AO372" s="1"/>
    </row>
    <row r="373" spans="1:41" ht="14.25" customHeight="1">
      <c r="A373" s="1"/>
      <c r="B373" s="1"/>
      <c r="C373" s="115">
        <v>55305</v>
      </c>
      <c r="D373" s="125">
        <v>347</v>
      </c>
      <c r="E373" s="146"/>
      <c r="F373" s="227" t="e">
        <f t="shared" si="3"/>
        <v>#DIV/0!</v>
      </c>
      <c r="G373" s="182"/>
      <c r="H373" s="227" t="e">
        <f t="shared" si="4"/>
        <v>#DIV/0!</v>
      </c>
      <c r="I373" s="182"/>
      <c r="J373" s="225" t="e">
        <f t="shared" si="5"/>
        <v>#DIV/0!</v>
      </c>
      <c r="K373" s="182"/>
      <c r="L373" s="225">
        <f>'F5 - Operación '!Q345</f>
        <v>0</v>
      </c>
      <c r="M373" s="182"/>
      <c r="N373" s="145">
        <f t="shared" si="9"/>
        <v>0</v>
      </c>
      <c r="O373" s="227" t="e">
        <f t="shared" si="6"/>
        <v>#DIV/0!</v>
      </c>
      <c r="P373" s="182"/>
      <c r="Q373" s="1"/>
      <c r="R373" s="1"/>
      <c r="S373" s="132" t="e">
        <f t="shared" si="7"/>
        <v>#DIV/0!</v>
      </c>
      <c r="T373" s="143" t="e">
        <f t="shared" si="0"/>
        <v>#DIV/0!</v>
      </c>
      <c r="U373" s="143" t="e">
        <f t="shared" si="8"/>
        <v>#DIV/0!</v>
      </c>
      <c r="V373" s="1"/>
      <c r="W373" s="1"/>
      <c r="X373" s="1"/>
      <c r="Y373" s="1"/>
      <c r="Z373" s="1"/>
      <c r="AA373" s="1"/>
      <c r="AB373" s="1"/>
      <c r="AC373" s="1"/>
      <c r="AD373" s="1"/>
      <c r="AE373" s="1"/>
      <c r="AF373" s="1"/>
      <c r="AG373" s="1"/>
      <c r="AH373" s="1"/>
      <c r="AI373" s="1"/>
      <c r="AJ373" s="1"/>
      <c r="AK373" s="1"/>
      <c r="AL373" s="1"/>
      <c r="AM373" s="1"/>
      <c r="AN373" s="1"/>
      <c r="AO373" s="1"/>
    </row>
    <row r="374" spans="1:41" ht="14.25" customHeight="1">
      <c r="A374" s="1"/>
      <c r="B374" s="1"/>
      <c r="C374" s="115">
        <v>55335</v>
      </c>
      <c r="D374" s="125">
        <v>348</v>
      </c>
      <c r="E374" s="146"/>
      <c r="F374" s="227" t="e">
        <f t="shared" si="3"/>
        <v>#DIV/0!</v>
      </c>
      <c r="G374" s="182"/>
      <c r="H374" s="227" t="e">
        <f t="shared" si="4"/>
        <v>#DIV/0!</v>
      </c>
      <c r="I374" s="182"/>
      <c r="J374" s="225" t="e">
        <f t="shared" si="5"/>
        <v>#DIV/0!</v>
      </c>
      <c r="K374" s="182"/>
      <c r="L374" s="225">
        <f>'F5 - Operación '!Q346</f>
        <v>0</v>
      </c>
      <c r="M374" s="182"/>
      <c r="N374" s="145">
        <f t="shared" si="9"/>
        <v>0</v>
      </c>
      <c r="O374" s="227" t="e">
        <f t="shared" si="6"/>
        <v>#DIV/0!</v>
      </c>
      <c r="P374" s="182"/>
      <c r="Q374" s="1"/>
      <c r="R374" s="1"/>
      <c r="S374" s="132" t="e">
        <f t="shared" si="7"/>
        <v>#DIV/0!</v>
      </c>
      <c r="T374" s="143" t="e">
        <f t="shared" si="0"/>
        <v>#DIV/0!</v>
      </c>
      <c r="U374" s="143" t="e">
        <f t="shared" si="8"/>
        <v>#DIV/0!</v>
      </c>
      <c r="V374" s="1"/>
      <c r="W374" s="1"/>
      <c r="X374" s="1"/>
      <c r="Y374" s="1"/>
      <c r="Z374" s="1"/>
      <c r="AA374" s="1"/>
      <c r="AB374" s="1"/>
      <c r="AC374" s="1"/>
      <c r="AD374" s="1"/>
      <c r="AE374" s="1"/>
      <c r="AF374" s="1"/>
      <c r="AG374" s="1"/>
      <c r="AH374" s="1"/>
      <c r="AI374" s="1"/>
      <c r="AJ374" s="1"/>
      <c r="AK374" s="1"/>
      <c r="AL374" s="1"/>
      <c r="AM374" s="1"/>
      <c r="AN374" s="1"/>
      <c r="AO374" s="1"/>
    </row>
    <row r="375" spans="1:41" ht="14.25" customHeight="1">
      <c r="A375" s="1"/>
      <c r="B375" s="1"/>
      <c r="C375" s="115">
        <v>55366</v>
      </c>
      <c r="D375" s="125">
        <v>349</v>
      </c>
      <c r="E375" s="146"/>
      <c r="F375" s="227" t="e">
        <f t="shared" si="3"/>
        <v>#DIV/0!</v>
      </c>
      <c r="G375" s="182"/>
      <c r="H375" s="227" t="e">
        <f t="shared" si="4"/>
        <v>#DIV/0!</v>
      </c>
      <c r="I375" s="182"/>
      <c r="J375" s="225" t="e">
        <f t="shared" si="5"/>
        <v>#DIV/0!</v>
      </c>
      <c r="K375" s="182"/>
      <c r="L375" s="225">
        <f>'F5 - Operación '!Q347</f>
        <v>0</v>
      </c>
      <c r="M375" s="182"/>
      <c r="N375" s="145">
        <f t="shared" si="9"/>
        <v>0</v>
      </c>
      <c r="O375" s="227" t="e">
        <f t="shared" si="6"/>
        <v>#DIV/0!</v>
      </c>
      <c r="P375" s="182"/>
      <c r="Q375" s="1"/>
      <c r="R375" s="1"/>
      <c r="S375" s="132" t="e">
        <f t="shared" si="7"/>
        <v>#DIV/0!</v>
      </c>
      <c r="T375" s="143" t="e">
        <f t="shared" si="0"/>
        <v>#DIV/0!</v>
      </c>
      <c r="U375" s="143" t="e">
        <f t="shared" si="8"/>
        <v>#DIV/0!</v>
      </c>
      <c r="V375" s="1"/>
      <c r="W375" s="1"/>
      <c r="X375" s="1"/>
      <c r="Y375" s="1"/>
      <c r="Z375" s="1"/>
      <c r="AA375" s="1"/>
      <c r="AB375" s="1"/>
      <c r="AC375" s="1"/>
      <c r="AD375" s="1"/>
      <c r="AE375" s="1"/>
      <c r="AF375" s="1"/>
      <c r="AG375" s="1"/>
      <c r="AH375" s="1"/>
      <c r="AI375" s="1"/>
      <c r="AJ375" s="1"/>
      <c r="AK375" s="1"/>
      <c r="AL375" s="1"/>
      <c r="AM375" s="1"/>
      <c r="AN375" s="1"/>
      <c r="AO375" s="1"/>
    </row>
    <row r="376" spans="1:41" ht="14.25" customHeight="1">
      <c r="A376" s="1"/>
      <c r="B376" s="1"/>
      <c r="C376" s="115">
        <v>55397</v>
      </c>
      <c r="D376" s="125">
        <v>350</v>
      </c>
      <c r="E376" s="146"/>
      <c r="F376" s="227" t="e">
        <f t="shared" si="3"/>
        <v>#DIV/0!</v>
      </c>
      <c r="G376" s="182"/>
      <c r="H376" s="227" t="e">
        <f t="shared" si="4"/>
        <v>#DIV/0!</v>
      </c>
      <c r="I376" s="182"/>
      <c r="J376" s="225" t="e">
        <f t="shared" si="5"/>
        <v>#DIV/0!</v>
      </c>
      <c r="K376" s="182"/>
      <c r="L376" s="225">
        <f>'F5 - Operación '!Q348</f>
        <v>0</v>
      </c>
      <c r="M376" s="182"/>
      <c r="N376" s="145">
        <f t="shared" si="9"/>
        <v>0</v>
      </c>
      <c r="O376" s="227" t="e">
        <f t="shared" si="6"/>
        <v>#DIV/0!</v>
      </c>
      <c r="P376" s="182"/>
      <c r="Q376" s="1"/>
      <c r="R376" s="1"/>
      <c r="S376" s="132" t="e">
        <f t="shared" si="7"/>
        <v>#DIV/0!</v>
      </c>
      <c r="T376" s="143" t="e">
        <f t="shared" si="0"/>
        <v>#DIV/0!</v>
      </c>
      <c r="U376" s="143" t="e">
        <f t="shared" si="8"/>
        <v>#DIV/0!</v>
      </c>
      <c r="V376" s="1"/>
      <c r="W376" s="1"/>
      <c r="X376" s="1"/>
      <c r="Y376" s="1"/>
      <c r="Z376" s="1"/>
      <c r="AA376" s="1"/>
      <c r="AB376" s="1"/>
      <c r="AC376" s="1"/>
      <c r="AD376" s="1"/>
      <c r="AE376" s="1"/>
      <c r="AF376" s="1"/>
      <c r="AG376" s="1"/>
      <c r="AH376" s="1"/>
      <c r="AI376" s="1"/>
      <c r="AJ376" s="1"/>
      <c r="AK376" s="1"/>
      <c r="AL376" s="1"/>
      <c r="AM376" s="1"/>
      <c r="AN376" s="1"/>
      <c r="AO376" s="1"/>
    </row>
    <row r="377" spans="1:41" ht="14.25" customHeight="1">
      <c r="A377" s="1"/>
      <c r="B377" s="1"/>
      <c r="C377" s="115">
        <v>55427</v>
      </c>
      <c r="D377" s="125">
        <v>351</v>
      </c>
      <c r="E377" s="146"/>
      <c r="F377" s="227" t="e">
        <f t="shared" si="3"/>
        <v>#DIV/0!</v>
      </c>
      <c r="G377" s="182"/>
      <c r="H377" s="227" t="e">
        <f t="shared" si="4"/>
        <v>#DIV/0!</v>
      </c>
      <c r="I377" s="182"/>
      <c r="J377" s="225" t="e">
        <f t="shared" si="5"/>
        <v>#DIV/0!</v>
      </c>
      <c r="K377" s="182"/>
      <c r="L377" s="225">
        <f>'F5 - Operación '!Q349</f>
        <v>0</v>
      </c>
      <c r="M377" s="182"/>
      <c r="N377" s="145">
        <f t="shared" si="9"/>
        <v>0</v>
      </c>
      <c r="O377" s="227" t="e">
        <f t="shared" si="6"/>
        <v>#DIV/0!</v>
      </c>
      <c r="P377" s="182"/>
      <c r="Q377" s="1"/>
      <c r="R377" s="1"/>
      <c r="S377" s="132" t="e">
        <f t="shared" si="7"/>
        <v>#DIV/0!</v>
      </c>
      <c r="T377" s="143" t="e">
        <f t="shared" si="0"/>
        <v>#DIV/0!</v>
      </c>
      <c r="U377" s="143" t="e">
        <f t="shared" si="8"/>
        <v>#DIV/0!</v>
      </c>
      <c r="V377" s="1"/>
      <c r="W377" s="1"/>
      <c r="X377" s="1"/>
      <c r="Y377" s="1"/>
      <c r="Z377" s="1"/>
      <c r="AA377" s="1"/>
      <c r="AB377" s="1"/>
      <c r="AC377" s="1"/>
      <c r="AD377" s="1"/>
      <c r="AE377" s="1"/>
      <c r="AF377" s="1"/>
      <c r="AG377" s="1"/>
      <c r="AH377" s="1"/>
      <c r="AI377" s="1"/>
      <c r="AJ377" s="1"/>
      <c r="AK377" s="1"/>
      <c r="AL377" s="1"/>
      <c r="AM377" s="1"/>
      <c r="AN377" s="1"/>
      <c r="AO377" s="1"/>
    </row>
    <row r="378" spans="1:41" ht="14.25" customHeight="1">
      <c r="A378" s="1"/>
      <c r="B378" s="1"/>
      <c r="C378" s="115">
        <v>55458</v>
      </c>
      <c r="D378" s="125">
        <v>352</v>
      </c>
      <c r="E378" s="146"/>
      <c r="F378" s="227" t="e">
        <f t="shared" si="3"/>
        <v>#DIV/0!</v>
      </c>
      <c r="G378" s="182"/>
      <c r="H378" s="227" t="e">
        <f t="shared" si="4"/>
        <v>#DIV/0!</v>
      </c>
      <c r="I378" s="182"/>
      <c r="J378" s="225" t="e">
        <f t="shared" si="5"/>
        <v>#DIV/0!</v>
      </c>
      <c r="K378" s="182"/>
      <c r="L378" s="225">
        <f>'F5 - Operación '!Q350</f>
        <v>0</v>
      </c>
      <c r="M378" s="182"/>
      <c r="N378" s="145">
        <f t="shared" si="9"/>
        <v>0</v>
      </c>
      <c r="O378" s="227" t="e">
        <f t="shared" si="6"/>
        <v>#DIV/0!</v>
      </c>
      <c r="P378" s="182"/>
      <c r="Q378" s="1"/>
      <c r="R378" s="1"/>
      <c r="S378" s="132" t="e">
        <f t="shared" si="7"/>
        <v>#DIV/0!</v>
      </c>
      <c r="T378" s="143" t="e">
        <f t="shared" si="0"/>
        <v>#DIV/0!</v>
      </c>
      <c r="U378" s="143" t="e">
        <f t="shared" si="8"/>
        <v>#DIV/0!</v>
      </c>
      <c r="V378" s="1"/>
      <c r="W378" s="1"/>
      <c r="X378" s="1"/>
      <c r="Y378" s="1"/>
      <c r="Z378" s="1"/>
      <c r="AA378" s="1"/>
      <c r="AB378" s="1"/>
      <c r="AC378" s="1"/>
      <c r="AD378" s="1"/>
      <c r="AE378" s="1"/>
      <c r="AF378" s="1"/>
      <c r="AG378" s="1"/>
      <c r="AH378" s="1"/>
      <c r="AI378" s="1"/>
      <c r="AJ378" s="1"/>
      <c r="AK378" s="1"/>
      <c r="AL378" s="1"/>
      <c r="AM378" s="1"/>
      <c r="AN378" s="1"/>
      <c r="AO378" s="1"/>
    </row>
    <row r="379" spans="1:41" ht="14.25" customHeight="1">
      <c r="A379" s="1"/>
      <c r="B379" s="1"/>
      <c r="C379" s="115">
        <v>55488</v>
      </c>
      <c r="D379" s="125">
        <v>353</v>
      </c>
      <c r="E379" s="146"/>
      <c r="F379" s="227" t="e">
        <f t="shared" si="3"/>
        <v>#DIV/0!</v>
      </c>
      <c r="G379" s="182"/>
      <c r="H379" s="227" t="e">
        <f t="shared" si="4"/>
        <v>#DIV/0!</v>
      </c>
      <c r="I379" s="182"/>
      <c r="J379" s="225" t="e">
        <f t="shared" si="5"/>
        <v>#DIV/0!</v>
      </c>
      <c r="K379" s="182"/>
      <c r="L379" s="225">
        <f>'F5 - Operación '!Q351</f>
        <v>0</v>
      </c>
      <c r="M379" s="182"/>
      <c r="N379" s="145">
        <f t="shared" si="9"/>
        <v>0</v>
      </c>
      <c r="O379" s="227" t="e">
        <f t="shared" si="6"/>
        <v>#DIV/0!</v>
      </c>
      <c r="P379" s="182"/>
      <c r="Q379" s="1"/>
      <c r="R379" s="1"/>
      <c r="S379" s="132" t="e">
        <f t="shared" si="7"/>
        <v>#DIV/0!</v>
      </c>
      <c r="T379" s="143" t="e">
        <f t="shared" si="0"/>
        <v>#DIV/0!</v>
      </c>
      <c r="U379" s="143" t="e">
        <f t="shared" si="8"/>
        <v>#DIV/0!</v>
      </c>
      <c r="V379" s="1"/>
      <c r="W379" s="1"/>
      <c r="X379" s="1"/>
      <c r="Y379" s="1"/>
      <c r="Z379" s="1"/>
      <c r="AA379" s="1"/>
      <c r="AB379" s="1"/>
      <c r="AC379" s="1"/>
      <c r="AD379" s="1"/>
      <c r="AE379" s="1"/>
      <c r="AF379" s="1"/>
      <c r="AG379" s="1"/>
      <c r="AH379" s="1"/>
      <c r="AI379" s="1"/>
      <c r="AJ379" s="1"/>
      <c r="AK379" s="1"/>
      <c r="AL379" s="1"/>
      <c r="AM379" s="1"/>
      <c r="AN379" s="1"/>
      <c r="AO379" s="1"/>
    </row>
    <row r="380" spans="1:41" ht="14.25" customHeight="1">
      <c r="A380" s="1"/>
      <c r="B380" s="1"/>
      <c r="C380" s="115">
        <v>55519</v>
      </c>
      <c r="D380" s="125">
        <v>354</v>
      </c>
      <c r="E380" s="146"/>
      <c r="F380" s="227" t="e">
        <f t="shared" si="3"/>
        <v>#DIV/0!</v>
      </c>
      <c r="G380" s="182"/>
      <c r="H380" s="227" t="e">
        <f t="shared" si="4"/>
        <v>#DIV/0!</v>
      </c>
      <c r="I380" s="182"/>
      <c r="J380" s="225" t="e">
        <f t="shared" si="5"/>
        <v>#DIV/0!</v>
      </c>
      <c r="K380" s="182"/>
      <c r="L380" s="225">
        <f>'F5 - Operación '!Q352</f>
        <v>0</v>
      </c>
      <c r="M380" s="182"/>
      <c r="N380" s="145">
        <f t="shared" si="9"/>
        <v>0</v>
      </c>
      <c r="O380" s="227" t="e">
        <f t="shared" si="6"/>
        <v>#DIV/0!</v>
      </c>
      <c r="P380" s="182"/>
      <c r="Q380" s="1"/>
      <c r="R380" s="1"/>
      <c r="S380" s="132" t="e">
        <f t="shared" si="7"/>
        <v>#DIV/0!</v>
      </c>
      <c r="T380" s="143" t="e">
        <f t="shared" si="0"/>
        <v>#DIV/0!</v>
      </c>
      <c r="U380" s="143" t="e">
        <f t="shared" si="8"/>
        <v>#DIV/0!</v>
      </c>
      <c r="V380" s="1"/>
      <c r="W380" s="1"/>
      <c r="X380" s="1"/>
      <c r="Y380" s="1"/>
      <c r="Z380" s="1"/>
      <c r="AA380" s="1"/>
      <c r="AB380" s="1"/>
      <c r="AC380" s="1"/>
      <c r="AD380" s="1"/>
      <c r="AE380" s="1"/>
      <c r="AF380" s="1"/>
      <c r="AG380" s="1"/>
      <c r="AH380" s="1"/>
      <c r="AI380" s="1"/>
      <c r="AJ380" s="1"/>
      <c r="AK380" s="1"/>
      <c r="AL380" s="1"/>
      <c r="AM380" s="1"/>
      <c r="AN380" s="1"/>
      <c r="AO380" s="1"/>
    </row>
    <row r="381" spans="1:41" ht="14.25" customHeight="1">
      <c r="A381" s="1"/>
      <c r="B381" s="1"/>
      <c r="C381" s="115">
        <v>55550</v>
      </c>
      <c r="D381" s="125">
        <v>355</v>
      </c>
      <c r="E381" s="146"/>
      <c r="F381" s="227" t="e">
        <f t="shared" si="3"/>
        <v>#DIV/0!</v>
      </c>
      <c r="G381" s="182"/>
      <c r="H381" s="227" t="e">
        <f t="shared" si="4"/>
        <v>#DIV/0!</v>
      </c>
      <c r="I381" s="182"/>
      <c r="J381" s="225" t="e">
        <f t="shared" si="5"/>
        <v>#DIV/0!</v>
      </c>
      <c r="K381" s="182"/>
      <c r="L381" s="225">
        <f>'F5 - Operación '!Q353</f>
        <v>0</v>
      </c>
      <c r="M381" s="182"/>
      <c r="N381" s="145">
        <f t="shared" si="9"/>
        <v>0</v>
      </c>
      <c r="O381" s="227" t="e">
        <f t="shared" si="6"/>
        <v>#DIV/0!</v>
      </c>
      <c r="P381" s="182"/>
      <c r="Q381" s="1"/>
      <c r="R381" s="1"/>
      <c r="S381" s="132" t="e">
        <f t="shared" si="7"/>
        <v>#DIV/0!</v>
      </c>
      <c r="T381" s="143" t="e">
        <f t="shared" si="0"/>
        <v>#DIV/0!</v>
      </c>
      <c r="U381" s="143" t="e">
        <f t="shared" si="8"/>
        <v>#DIV/0!</v>
      </c>
      <c r="V381" s="1"/>
      <c r="W381" s="1"/>
      <c r="X381" s="1"/>
      <c r="Y381" s="1"/>
      <c r="Z381" s="1"/>
      <c r="AA381" s="1"/>
      <c r="AB381" s="1"/>
      <c r="AC381" s="1"/>
      <c r="AD381" s="1"/>
      <c r="AE381" s="1"/>
      <c r="AF381" s="1"/>
      <c r="AG381" s="1"/>
      <c r="AH381" s="1"/>
      <c r="AI381" s="1"/>
      <c r="AJ381" s="1"/>
      <c r="AK381" s="1"/>
      <c r="AL381" s="1"/>
      <c r="AM381" s="1"/>
      <c r="AN381" s="1"/>
      <c r="AO381" s="1"/>
    </row>
    <row r="382" spans="1:41" ht="14.25" customHeight="1">
      <c r="A382" s="1"/>
      <c r="B382" s="1"/>
      <c r="C382" s="115">
        <v>55579</v>
      </c>
      <c r="D382" s="125">
        <v>356</v>
      </c>
      <c r="E382" s="146"/>
      <c r="F382" s="227" t="e">
        <f t="shared" si="3"/>
        <v>#DIV/0!</v>
      </c>
      <c r="G382" s="182"/>
      <c r="H382" s="227" t="e">
        <f t="shared" si="4"/>
        <v>#DIV/0!</v>
      </c>
      <c r="I382" s="182"/>
      <c r="J382" s="225" t="e">
        <f t="shared" si="5"/>
        <v>#DIV/0!</v>
      </c>
      <c r="K382" s="182"/>
      <c r="L382" s="225">
        <f>'F5 - Operación '!Q354</f>
        <v>0</v>
      </c>
      <c r="M382" s="182"/>
      <c r="N382" s="145">
        <f t="shared" si="9"/>
        <v>0</v>
      </c>
      <c r="O382" s="227" t="e">
        <f t="shared" si="6"/>
        <v>#DIV/0!</v>
      </c>
      <c r="P382" s="182"/>
      <c r="Q382" s="1"/>
      <c r="R382" s="1"/>
      <c r="S382" s="132" t="e">
        <f t="shared" si="7"/>
        <v>#DIV/0!</v>
      </c>
      <c r="T382" s="143" t="e">
        <f t="shared" si="0"/>
        <v>#DIV/0!</v>
      </c>
      <c r="U382" s="143" t="e">
        <f t="shared" si="8"/>
        <v>#DIV/0!</v>
      </c>
      <c r="V382" s="1"/>
      <c r="W382" s="1"/>
      <c r="X382" s="1"/>
      <c r="Y382" s="1"/>
      <c r="Z382" s="1"/>
      <c r="AA382" s="1"/>
      <c r="AB382" s="1"/>
      <c r="AC382" s="1"/>
      <c r="AD382" s="1"/>
      <c r="AE382" s="1"/>
      <c r="AF382" s="1"/>
      <c r="AG382" s="1"/>
      <c r="AH382" s="1"/>
      <c r="AI382" s="1"/>
      <c r="AJ382" s="1"/>
      <c r="AK382" s="1"/>
      <c r="AL382" s="1"/>
      <c r="AM382" s="1"/>
      <c r="AN382" s="1"/>
      <c r="AO382" s="1"/>
    </row>
    <row r="383" spans="1:41" ht="14.25" customHeight="1">
      <c r="A383" s="1"/>
      <c r="B383" s="1"/>
      <c r="C383" s="115">
        <v>55610</v>
      </c>
      <c r="D383" s="125">
        <v>357</v>
      </c>
      <c r="E383" s="146"/>
      <c r="F383" s="227" t="e">
        <f t="shared" si="3"/>
        <v>#DIV/0!</v>
      </c>
      <c r="G383" s="182"/>
      <c r="H383" s="227" t="e">
        <f t="shared" si="4"/>
        <v>#DIV/0!</v>
      </c>
      <c r="I383" s="182"/>
      <c r="J383" s="225" t="e">
        <f t="shared" si="5"/>
        <v>#DIV/0!</v>
      </c>
      <c r="K383" s="182"/>
      <c r="L383" s="225">
        <f>'F5 - Operación '!Q355</f>
        <v>0</v>
      </c>
      <c r="M383" s="182"/>
      <c r="N383" s="145">
        <f t="shared" si="9"/>
        <v>0</v>
      </c>
      <c r="O383" s="227" t="e">
        <f t="shared" si="6"/>
        <v>#DIV/0!</v>
      </c>
      <c r="P383" s="182"/>
      <c r="Q383" s="1"/>
      <c r="R383" s="1"/>
      <c r="S383" s="132" t="e">
        <f t="shared" si="7"/>
        <v>#DIV/0!</v>
      </c>
      <c r="T383" s="143" t="e">
        <f t="shared" si="0"/>
        <v>#DIV/0!</v>
      </c>
      <c r="U383" s="143" t="e">
        <f t="shared" si="8"/>
        <v>#DIV/0!</v>
      </c>
      <c r="V383" s="1"/>
      <c r="W383" s="1"/>
      <c r="X383" s="1"/>
      <c r="Y383" s="1"/>
      <c r="Z383" s="1"/>
      <c r="AA383" s="1"/>
      <c r="AB383" s="1"/>
      <c r="AC383" s="1"/>
      <c r="AD383" s="1"/>
      <c r="AE383" s="1"/>
      <c r="AF383" s="1"/>
      <c r="AG383" s="1"/>
      <c r="AH383" s="1"/>
      <c r="AI383" s="1"/>
      <c r="AJ383" s="1"/>
      <c r="AK383" s="1"/>
      <c r="AL383" s="1"/>
      <c r="AM383" s="1"/>
      <c r="AN383" s="1"/>
      <c r="AO383" s="1"/>
    </row>
    <row r="384" spans="1:41" ht="14.25" customHeight="1">
      <c r="A384" s="1"/>
      <c r="B384" s="1"/>
      <c r="C384" s="115">
        <v>55640</v>
      </c>
      <c r="D384" s="125">
        <v>358</v>
      </c>
      <c r="E384" s="146"/>
      <c r="F384" s="227" t="e">
        <f t="shared" si="3"/>
        <v>#DIV/0!</v>
      </c>
      <c r="G384" s="182"/>
      <c r="H384" s="227" t="e">
        <f t="shared" si="4"/>
        <v>#DIV/0!</v>
      </c>
      <c r="I384" s="182"/>
      <c r="J384" s="225" t="e">
        <f t="shared" si="5"/>
        <v>#DIV/0!</v>
      </c>
      <c r="K384" s="182"/>
      <c r="L384" s="225">
        <f>'F5 - Operación '!Q356</f>
        <v>0</v>
      </c>
      <c r="M384" s="182"/>
      <c r="N384" s="145">
        <f t="shared" si="9"/>
        <v>0</v>
      </c>
      <c r="O384" s="227" t="e">
        <f t="shared" si="6"/>
        <v>#DIV/0!</v>
      </c>
      <c r="P384" s="182"/>
      <c r="Q384" s="1"/>
      <c r="R384" s="1"/>
      <c r="S384" s="132" t="e">
        <f t="shared" si="7"/>
        <v>#DIV/0!</v>
      </c>
      <c r="T384" s="143" t="e">
        <f t="shared" si="0"/>
        <v>#DIV/0!</v>
      </c>
      <c r="U384" s="143" t="e">
        <f t="shared" si="8"/>
        <v>#DIV/0!</v>
      </c>
      <c r="V384" s="1"/>
      <c r="W384" s="1"/>
      <c r="X384" s="1"/>
      <c r="Y384" s="1"/>
      <c r="Z384" s="1"/>
      <c r="AA384" s="1"/>
      <c r="AB384" s="1"/>
      <c r="AC384" s="1"/>
      <c r="AD384" s="1"/>
      <c r="AE384" s="1"/>
      <c r="AF384" s="1"/>
      <c r="AG384" s="1"/>
      <c r="AH384" s="1"/>
      <c r="AI384" s="1"/>
      <c r="AJ384" s="1"/>
      <c r="AK384" s="1"/>
      <c r="AL384" s="1"/>
      <c r="AM384" s="1"/>
      <c r="AN384" s="1"/>
      <c r="AO384" s="1"/>
    </row>
    <row r="385" spans="1:41" ht="14.25" customHeight="1">
      <c r="A385" s="1"/>
      <c r="B385" s="1"/>
      <c r="C385" s="115">
        <v>55671</v>
      </c>
      <c r="D385" s="125">
        <v>359</v>
      </c>
      <c r="E385" s="146"/>
      <c r="F385" s="227" t="e">
        <f t="shared" si="3"/>
        <v>#DIV/0!</v>
      </c>
      <c r="G385" s="182"/>
      <c r="H385" s="227" t="e">
        <f t="shared" si="4"/>
        <v>#DIV/0!</v>
      </c>
      <c r="I385" s="182"/>
      <c r="J385" s="225" t="e">
        <f t="shared" si="5"/>
        <v>#DIV/0!</v>
      </c>
      <c r="K385" s="182"/>
      <c r="L385" s="225">
        <f>'F5 - Operación '!Q357</f>
        <v>0</v>
      </c>
      <c r="M385" s="182"/>
      <c r="N385" s="145">
        <f t="shared" si="9"/>
        <v>0</v>
      </c>
      <c r="O385" s="227" t="e">
        <f t="shared" si="6"/>
        <v>#DIV/0!</v>
      </c>
      <c r="P385" s="182"/>
      <c r="Q385" s="1"/>
      <c r="R385" s="1"/>
      <c r="S385" s="132" t="e">
        <f t="shared" si="7"/>
        <v>#DIV/0!</v>
      </c>
      <c r="T385" s="143" t="e">
        <f t="shared" si="0"/>
        <v>#DIV/0!</v>
      </c>
      <c r="U385" s="143" t="e">
        <f t="shared" si="8"/>
        <v>#DIV/0!</v>
      </c>
      <c r="V385" s="1"/>
      <c r="W385" s="1"/>
      <c r="X385" s="1"/>
      <c r="Y385" s="1"/>
      <c r="Z385" s="1"/>
      <c r="AA385" s="1"/>
      <c r="AB385" s="1"/>
      <c r="AC385" s="1"/>
      <c r="AD385" s="1"/>
      <c r="AE385" s="1"/>
      <c r="AF385" s="1"/>
      <c r="AG385" s="1"/>
      <c r="AH385" s="1"/>
      <c r="AI385" s="1"/>
      <c r="AJ385" s="1"/>
      <c r="AK385" s="1"/>
      <c r="AL385" s="1"/>
      <c r="AM385" s="1"/>
      <c r="AN385" s="1"/>
      <c r="AO385" s="1"/>
    </row>
    <row r="386" spans="1:41" ht="14.25" customHeight="1">
      <c r="A386" s="1"/>
      <c r="B386" s="1"/>
      <c r="C386" s="115">
        <v>55701</v>
      </c>
      <c r="D386" s="125">
        <v>360</v>
      </c>
      <c r="E386" s="146"/>
      <c r="F386" s="227" t="e">
        <f t="shared" si="3"/>
        <v>#DIV/0!</v>
      </c>
      <c r="G386" s="182"/>
      <c r="H386" s="227" t="e">
        <f t="shared" si="4"/>
        <v>#DIV/0!</v>
      </c>
      <c r="I386" s="182"/>
      <c r="J386" s="225" t="e">
        <f t="shared" si="5"/>
        <v>#DIV/0!</v>
      </c>
      <c r="K386" s="182"/>
      <c r="L386" s="225">
        <f>'F5 - Operación '!Q358</f>
        <v>0</v>
      </c>
      <c r="M386" s="182"/>
      <c r="N386" s="145">
        <f t="shared" si="9"/>
        <v>0</v>
      </c>
      <c r="O386" s="227" t="e">
        <f t="shared" si="6"/>
        <v>#DIV/0!</v>
      </c>
      <c r="P386" s="182"/>
      <c r="Q386" s="1"/>
      <c r="R386" s="1"/>
      <c r="S386" s="132" t="e">
        <f t="shared" si="7"/>
        <v>#DIV/0!</v>
      </c>
      <c r="T386" s="143" t="e">
        <f t="shared" si="0"/>
        <v>#DIV/0!</v>
      </c>
      <c r="U386" s="143" t="e">
        <f t="shared" si="8"/>
        <v>#DIV/0!</v>
      </c>
      <c r="V386" s="1"/>
      <c r="W386" s="1"/>
      <c r="X386" s="1"/>
      <c r="Y386" s="1"/>
      <c r="Z386" s="1"/>
      <c r="AA386" s="1"/>
      <c r="AB386" s="1"/>
      <c r="AC386" s="1"/>
      <c r="AD386" s="1"/>
      <c r="AE386" s="1"/>
      <c r="AF386" s="1"/>
      <c r="AG386" s="1"/>
      <c r="AH386" s="1"/>
      <c r="AI386" s="1"/>
      <c r="AJ386" s="1"/>
      <c r="AK386" s="1"/>
      <c r="AL386" s="1"/>
      <c r="AM386" s="1"/>
      <c r="AN386" s="1"/>
      <c r="AO386" s="1"/>
    </row>
    <row r="387" spans="1:41" ht="14.25" customHeight="1">
      <c r="A387" s="1"/>
      <c r="B387" s="1"/>
      <c r="C387" s="115">
        <v>55732</v>
      </c>
      <c r="D387" s="125">
        <v>361</v>
      </c>
      <c r="E387" s="146"/>
      <c r="F387" s="227" t="e">
        <f t="shared" si="3"/>
        <v>#DIV/0!</v>
      </c>
      <c r="G387" s="182"/>
      <c r="H387" s="227" t="e">
        <f t="shared" si="4"/>
        <v>#DIV/0!</v>
      </c>
      <c r="I387" s="182"/>
      <c r="J387" s="225" t="e">
        <f t="shared" si="5"/>
        <v>#DIV/0!</v>
      </c>
      <c r="K387" s="182"/>
      <c r="L387" s="225">
        <f>'F5 - Operación '!Q359</f>
        <v>0</v>
      </c>
      <c r="M387" s="182"/>
      <c r="N387" s="145">
        <f t="shared" si="9"/>
        <v>0</v>
      </c>
      <c r="O387" s="227" t="e">
        <f t="shared" si="6"/>
        <v>#DIV/0!</v>
      </c>
      <c r="P387" s="182"/>
      <c r="Q387" s="1"/>
      <c r="R387" s="1"/>
      <c r="S387" s="132"/>
      <c r="T387" s="143"/>
      <c r="U387" s="143"/>
      <c r="V387" s="1"/>
      <c r="W387" s="1"/>
      <c r="X387" s="1"/>
      <c r="Y387" s="1"/>
      <c r="Z387" s="1"/>
      <c r="AA387" s="1"/>
      <c r="AB387" s="1"/>
      <c r="AC387" s="1"/>
      <c r="AD387" s="1"/>
      <c r="AE387" s="1"/>
      <c r="AF387" s="1"/>
      <c r="AG387" s="1"/>
      <c r="AH387" s="1"/>
      <c r="AI387" s="1"/>
      <c r="AJ387" s="1"/>
      <c r="AK387" s="1"/>
      <c r="AL387" s="1"/>
      <c r="AM387" s="1"/>
      <c r="AN387" s="1"/>
      <c r="AO387" s="1"/>
    </row>
    <row r="388" spans="1:41" ht="14.25" customHeight="1">
      <c r="A388" s="1"/>
      <c r="B388" s="1"/>
      <c r="C388" s="115">
        <v>55763</v>
      </c>
      <c r="D388" s="125">
        <v>362</v>
      </c>
      <c r="E388" s="146"/>
      <c r="F388" s="227" t="e">
        <f t="shared" si="3"/>
        <v>#DIV/0!</v>
      </c>
      <c r="G388" s="182"/>
      <c r="H388" s="227" t="e">
        <f t="shared" si="4"/>
        <v>#DIV/0!</v>
      </c>
      <c r="I388" s="182"/>
      <c r="J388" s="225" t="e">
        <f t="shared" si="5"/>
        <v>#DIV/0!</v>
      </c>
      <c r="K388" s="182"/>
      <c r="L388" s="225">
        <f>'F5 - Operación '!Q360</f>
        <v>0</v>
      </c>
      <c r="M388" s="182"/>
      <c r="N388" s="145">
        <f t="shared" si="9"/>
        <v>0</v>
      </c>
      <c r="O388" s="227" t="e">
        <f t="shared" si="6"/>
        <v>#DIV/0!</v>
      </c>
      <c r="P388" s="182"/>
      <c r="Q388" s="1"/>
      <c r="R388" s="1"/>
      <c r="S388" s="132"/>
      <c r="T388" s="143"/>
      <c r="U388" s="143"/>
      <c r="V388" s="1"/>
      <c r="W388" s="1"/>
      <c r="X388" s="1"/>
      <c r="Y388" s="1"/>
      <c r="Z388" s="1"/>
      <c r="AA388" s="1"/>
      <c r="AB388" s="1"/>
      <c r="AC388" s="1"/>
      <c r="AD388" s="1"/>
      <c r="AE388" s="1"/>
      <c r="AF388" s="1"/>
      <c r="AG388" s="1"/>
      <c r="AH388" s="1"/>
      <c r="AI388" s="1"/>
      <c r="AJ388" s="1"/>
      <c r="AK388" s="1"/>
      <c r="AL388" s="1"/>
      <c r="AM388" s="1"/>
      <c r="AN388" s="1"/>
      <c r="AO388" s="1"/>
    </row>
    <row r="389" spans="1:41" ht="14.25" customHeight="1">
      <c r="A389" s="1"/>
      <c r="B389" s="1"/>
      <c r="C389" s="115">
        <v>55793</v>
      </c>
      <c r="D389" s="125">
        <v>363</v>
      </c>
      <c r="E389" s="146"/>
      <c r="F389" s="227" t="e">
        <f t="shared" si="3"/>
        <v>#DIV/0!</v>
      </c>
      <c r="G389" s="182"/>
      <c r="H389" s="227" t="e">
        <f t="shared" si="4"/>
        <v>#DIV/0!</v>
      </c>
      <c r="I389" s="182"/>
      <c r="J389" s="225" t="e">
        <f t="shared" si="5"/>
        <v>#DIV/0!</v>
      </c>
      <c r="K389" s="182"/>
      <c r="L389" s="225">
        <f>'F5 - Operación '!Q361</f>
        <v>0</v>
      </c>
      <c r="M389" s="182"/>
      <c r="N389" s="145">
        <f t="shared" si="9"/>
        <v>0</v>
      </c>
      <c r="O389" s="227" t="e">
        <f t="shared" si="6"/>
        <v>#DIV/0!</v>
      </c>
      <c r="P389" s="182"/>
      <c r="Q389" s="1"/>
      <c r="R389" s="1"/>
      <c r="S389" s="132"/>
      <c r="T389" s="143"/>
      <c r="U389" s="143"/>
      <c r="V389" s="1"/>
      <c r="W389" s="1"/>
      <c r="X389" s="1"/>
      <c r="Y389" s="1"/>
      <c r="Z389" s="1"/>
      <c r="AA389" s="1"/>
      <c r="AB389" s="1"/>
      <c r="AC389" s="1"/>
      <c r="AD389" s="1"/>
      <c r="AE389" s="1"/>
      <c r="AF389" s="1"/>
      <c r="AG389" s="1"/>
      <c r="AH389" s="1"/>
      <c r="AI389" s="1"/>
      <c r="AJ389" s="1"/>
      <c r="AK389" s="1"/>
      <c r="AL389" s="1"/>
      <c r="AM389" s="1"/>
      <c r="AN389" s="1"/>
      <c r="AO389" s="1"/>
    </row>
    <row r="390" spans="1:41" ht="14.25" customHeight="1">
      <c r="A390" s="1"/>
      <c r="B390" s="1"/>
      <c r="C390" s="115">
        <v>55824</v>
      </c>
      <c r="D390" s="125">
        <v>364</v>
      </c>
      <c r="E390" s="146"/>
      <c r="F390" s="227" t="e">
        <f t="shared" si="3"/>
        <v>#DIV/0!</v>
      </c>
      <c r="G390" s="182"/>
      <c r="H390" s="227" t="e">
        <f t="shared" si="4"/>
        <v>#DIV/0!</v>
      </c>
      <c r="I390" s="182"/>
      <c r="J390" s="225" t="e">
        <f t="shared" si="5"/>
        <v>#DIV/0!</v>
      </c>
      <c r="K390" s="182"/>
      <c r="L390" s="225">
        <f>'F5 - Operación '!Q362</f>
        <v>0</v>
      </c>
      <c r="M390" s="182"/>
      <c r="N390" s="145">
        <f t="shared" si="9"/>
        <v>0</v>
      </c>
      <c r="O390" s="227" t="e">
        <f t="shared" si="6"/>
        <v>#DIV/0!</v>
      </c>
      <c r="P390" s="182"/>
      <c r="Q390" s="1"/>
      <c r="R390" s="1"/>
      <c r="S390" s="132"/>
      <c r="T390" s="143"/>
      <c r="U390" s="143"/>
      <c r="V390" s="1"/>
      <c r="W390" s="1"/>
      <c r="X390" s="1"/>
      <c r="Y390" s="1"/>
      <c r="Z390" s="1"/>
      <c r="AA390" s="1"/>
      <c r="AB390" s="1"/>
      <c r="AC390" s="1"/>
      <c r="AD390" s="1"/>
      <c r="AE390" s="1"/>
      <c r="AF390" s="1"/>
      <c r="AG390" s="1"/>
      <c r="AH390" s="1"/>
      <c r="AI390" s="1"/>
      <c r="AJ390" s="1"/>
      <c r="AK390" s="1"/>
      <c r="AL390" s="1"/>
      <c r="AM390" s="1"/>
      <c r="AN390" s="1"/>
      <c r="AO390" s="1"/>
    </row>
    <row r="391" spans="1:41" ht="14.25" customHeight="1">
      <c r="A391" s="1"/>
      <c r="B391" s="1"/>
      <c r="C391" s="115">
        <v>55854</v>
      </c>
      <c r="D391" s="125">
        <v>365</v>
      </c>
      <c r="E391" s="146"/>
      <c r="F391" s="227" t="e">
        <f t="shared" si="3"/>
        <v>#DIV/0!</v>
      </c>
      <c r="G391" s="182"/>
      <c r="H391" s="227" t="e">
        <f t="shared" si="4"/>
        <v>#DIV/0!</v>
      </c>
      <c r="I391" s="182"/>
      <c r="J391" s="225" t="e">
        <f t="shared" si="5"/>
        <v>#DIV/0!</v>
      </c>
      <c r="K391" s="182"/>
      <c r="L391" s="225">
        <f>'F5 - Operación '!Q363</f>
        <v>0</v>
      </c>
      <c r="M391" s="182"/>
      <c r="N391" s="145">
        <f t="shared" si="9"/>
        <v>0</v>
      </c>
      <c r="O391" s="227" t="e">
        <f t="shared" si="6"/>
        <v>#DIV/0!</v>
      </c>
      <c r="P391" s="182"/>
      <c r="Q391" s="1"/>
      <c r="R391" s="1"/>
      <c r="S391" s="132"/>
      <c r="T391" s="143"/>
      <c r="U391" s="143"/>
      <c r="V391" s="1"/>
      <c r="W391" s="1"/>
      <c r="X391" s="1"/>
      <c r="Y391" s="1"/>
      <c r="Z391" s="1"/>
      <c r="AA391" s="1"/>
      <c r="AB391" s="1"/>
      <c r="AC391" s="1"/>
      <c r="AD391" s="1"/>
      <c r="AE391" s="1"/>
      <c r="AF391" s="1"/>
      <c r="AG391" s="1"/>
      <c r="AH391" s="1"/>
      <c r="AI391" s="1"/>
      <c r="AJ391" s="1"/>
      <c r="AK391" s="1"/>
      <c r="AL391" s="1"/>
      <c r="AM391" s="1"/>
      <c r="AN391" s="1"/>
      <c r="AO391" s="1"/>
    </row>
    <row r="392" spans="1:41" ht="14.25" customHeight="1">
      <c r="A392" s="1"/>
      <c r="B392" s="1"/>
      <c r="C392" s="115">
        <v>55885</v>
      </c>
      <c r="D392" s="125">
        <v>366</v>
      </c>
      <c r="E392" s="146"/>
      <c r="F392" s="227" t="e">
        <f t="shared" si="3"/>
        <v>#DIV/0!</v>
      </c>
      <c r="G392" s="182"/>
      <c r="H392" s="227" t="e">
        <f t="shared" si="4"/>
        <v>#DIV/0!</v>
      </c>
      <c r="I392" s="182"/>
      <c r="J392" s="225" t="e">
        <f t="shared" si="5"/>
        <v>#DIV/0!</v>
      </c>
      <c r="K392" s="182"/>
      <c r="L392" s="225">
        <f>'F5 - Operación '!Q364</f>
        <v>0</v>
      </c>
      <c r="M392" s="182"/>
      <c r="N392" s="145">
        <f t="shared" si="9"/>
        <v>0</v>
      </c>
      <c r="O392" s="227" t="e">
        <f t="shared" si="6"/>
        <v>#DIV/0!</v>
      </c>
      <c r="P392" s="182"/>
      <c r="Q392" s="1"/>
      <c r="R392" s="1"/>
      <c r="S392" s="132"/>
      <c r="T392" s="143"/>
      <c r="U392" s="143"/>
      <c r="V392" s="1"/>
      <c r="W392" s="1"/>
      <c r="X392" s="1"/>
      <c r="Y392" s="1"/>
      <c r="Z392" s="1"/>
      <c r="AA392" s="1"/>
      <c r="AB392" s="1"/>
      <c r="AC392" s="1"/>
      <c r="AD392" s="1"/>
      <c r="AE392" s="1"/>
      <c r="AF392" s="1"/>
      <c r="AG392" s="1"/>
      <c r="AH392" s="1"/>
      <c r="AI392" s="1"/>
      <c r="AJ392" s="1"/>
      <c r="AK392" s="1"/>
      <c r="AL392" s="1"/>
      <c r="AM392" s="1"/>
      <c r="AN392" s="1"/>
      <c r="AO392" s="1"/>
    </row>
    <row r="393" spans="1:41" ht="14.25" customHeight="1">
      <c r="A393" s="1"/>
      <c r="B393" s="1"/>
      <c r="C393" s="115">
        <v>55916</v>
      </c>
      <c r="D393" s="125">
        <v>367</v>
      </c>
      <c r="E393" s="146"/>
      <c r="F393" s="227" t="e">
        <f t="shared" si="3"/>
        <v>#DIV/0!</v>
      </c>
      <c r="G393" s="182"/>
      <c r="H393" s="227" t="e">
        <f t="shared" si="4"/>
        <v>#DIV/0!</v>
      </c>
      <c r="I393" s="182"/>
      <c r="J393" s="225" t="e">
        <f t="shared" si="5"/>
        <v>#DIV/0!</v>
      </c>
      <c r="K393" s="182"/>
      <c r="L393" s="225">
        <f>'F5 - Operación '!Q365</f>
        <v>0</v>
      </c>
      <c r="M393" s="182"/>
      <c r="N393" s="145">
        <f t="shared" si="9"/>
        <v>0</v>
      </c>
      <c r="O393" s="227" t="e">
        <f t="shared" si="6"/>
        <v>#DIV/0!</v>
      </c>
      <c r="P393" s="182"/>
      <c r="Q393" s="1"/>
      <c r="R393" s="1"/>
      <c r="S393" s="132"/>
      <c r="T393" s="143"/>
      <c r="U393" s="143"/>
      <c r="V393" s="1"/>
      <c r="W393" s="1"/>
      <c r="X393" s="1"/>
      <c r="Y393" s="1"/>
      <c r="Z393" s="1"/>
      <c r="AA393" s="1"/>
      <c r="AB393" s="1"/>
      <c r="AC393" s="1"/>
      <c r="AD393" s="1"/>
      <c r="AE393" s="1"/>
      <c r="AF393" s="1"/>
      <c r="AG393" s="1"/>
      <c r="AH393" s="1"/>
      <c r="AI393" s="1"/>
      <c r="AJ393" s="1"/>
      <c r="AK393" s="1"/>
      <c r="AL393" s="1"/>
      <c r="AM393" s="1"/>
      <c r="AN393" s="1"/>
      <c r="AO393" s="1"/>
    </row>
    <row r="394" spans="1:41" ht="14.25" customHeight="1">
      <c r="A394" s="1"/>
      <c r="B394" s="1"/>
      <c r="C394" s="115">
        <v>55944</v>
      </c>
      <c r="D394" s="125">
        <v>368</v>
      </c>
      <c r="E394" s="146"/>
      <c r="F394" s="227" t="e">
        <f t="shared" si="3"/>
        <v>#DIV/0!</v>
      </c>
      <c r="G394" s="182"/>
      <c r="H394" s="227" t="e">
        <f t="shared" si="4"/>
        <v>#DIV/0!</v>
      </c>
      <c r="I394" s="182"/>
      <c r="J394" s="225" t="e">
        <f t="shared" si="5"/>
        <v>#DIV/0!</v>
      </c>
      <c r="K394" s="182"/>
      <c r="L394" s="225">
        <f>'F5 - Operación '!Q366</f>
        <v>0</v>
      </c>
      <c r="M394" s="182"/>
      <c r="N394" s="145">
        <f t="shared" si="9"/>
        <v>0</v>
      </c>
      <c r="O394" s="227" t="e">
        <f t="shared" si="6"/>
        <v>#DIV/0!</v>
      </c>
      <c r="P394" s="182"/>
      <c r="Q394" s="1"/>
      <c r="R394" s="1"/>
      <c r="S394" s="132"/>
      <c r="T394" s="143"/>
      <c r="U394" s="143"/>
      <c r="V394" s="1"/>
      <c r="W394" s="1"/>
      <c r="X394" s="1"/>
      <c r="Y394" s="1"/>
      <c r="Z394" s="1"/>
      <c r="AA394" s="1"/>
      <c r="AB394" s="1"/>
      <c r="AC394" s="1"/>
      <c r="AD394" s="1"/>
      <c r="AE394" s="1"/>
      <c r="AF394" s="1"/>
      <c r="AG394" s="1"/>
      <c r="AH394" s="1"/>
      <c r="AI394" s="1"/>
      <c r="AJ394" s="1"/>
      <c r="AK394" s="1"/>
      <c r="AL394" s="1"/>
      <c r="AM394" s="1"/>
      <c r="AN394" s="1"/>
      <c r="AO394" s="1"/>
    </row>
    <row r="395" spans="1:41" ht="14.25" customHeight="1">
      <c r="A395" s="1"/>
      <c r="B395" s="1"/>
      <c r="C395" s="115">
        <v>55975</v>
      </c>
      <c r="D395" s="125">
        <v>369</v>
      </c>
      <c r="E395" s="146"/>
      <c r="F395" s="227" t="e">
        <f t="shared" si="3"/>
        <v>#DIV/0!</v>
      </c>
      <c r="G395" s="182"/>
      <c r="H395" s="227" t="e">
        <f t="shared" si="4"/>
        <v>#DIV/0!</v>
      </c>
      <c r="I395" s="182"/>
      <c r="J395" s="225" t="e">
        <f t="shared" si="5"/>
        <v>#DIV/0!</v>
      </c>
      <c r="K395" s="182"/>
      <c r="L395" s="225">
        <f>'F5 - Operación '!Q367</f>
        <v>0</v>
      </c>
      <c r="M395" s="182"/>
      <c r="N395" s="145">
        <f t="shared" si="9"/>
        <v>0</v>
      </c>
      <c r="O395" s="227" t="e">
        <f t="shared" si="6"/>
        <v>#DIV/0!</v>
      </c>
      <c r="P395" s="182"/>
      <c r="Q395" s="1"/>
      <c r="R395" s="1"/>
      <c r="S395" s="132"/>
      <c r="T395" s="143"/>
      <c r="U395" s="143"/>
      <c r="V395" s="1"/>
      <c r="W395" s="1"/>
      <c r="X395" s="1"/>
      <c r="Y395" s="1"/>
      <c r="Z395" s="1"/>
      <c r="AA395" s="1"/>
      <c r="AB395" s="1"/>
      <c r="AC395" s="1"/>
      <c r="AD395" s="1"/>
      <c r="AE395" s="1"/>
      <c r="AF395" s="1"/>
      <c r="AG395" s="1"/>
      <c r="AH395" s="1"/>
      <c r="AI395" s="1"/>
      <c r="AJ395" s="1"/>
      <c r="AK395" s="1"/>
      <c r="AL395" s="1"/>
      <c r="AM395" s="1"/>
      <c r="AN395" s="1"/>
      <c r="AO395" s="1"/>
    </row>
    <row r="396" spans="1:41" ht="14.25" customHeight="1">
      <c r="A396" s="1"/>
      <c r="B396" s="1"/>
      <c r="C396" s="115">
        <v>56005</v>
      </c>
      <c r="D396" s="125">
        <v>370</v>
      </c>
      <c r="E396" s="146"/>
      <c r="F396" s="227" t="e">
        <f t="shared" si="3"/>
        <v>#DIV/0!</v>
      </c>
      <c r="G396" s="182"/>
      <c r="H396" s="227" t="e">
        <f t="shared" si="4"/>
        <v>#DIV/0!</v>
      </c>
      <c r="I396" s="182"/>
      <c r="J396" s="225" t="e">
        <f t="shared" si="5"/>
        <v>#DIV/0!</v>
      </c>
      <c r="K396" s="182"/>
      <c r="L396" s="225">
        <f>'F5 - Operación '!Q368</f>
        <v>0</v>
      </c>
      <c r="M396" s="182"/>
      <c r="N396" s="145">
        <f t="shared" si="9"/>
        <v>0</v>
      </c>
      <c r="O396" s="227" t="e">
        <f t="shared" si="6"/>
        <v>#DIV/0!</v>
      </c>
      <c r="P396" s="182"/>
      <c r="Q396" s="1"/>
      <c r="R396" s="1"/>
      <c r="S396" s="132"/>
      <c r="T396" s="143"/>
      <c r="U396" s="143"/>
      <c r="V396" s="1"/>
      <c r="W396" s="1"/>
      <c r="X396" s="1"/>
      <c r="Y396" s="1"/>
      <c r="Z396" s="1"/>
      <c r="AA396" s="1"/>
      <c r="AB396" s="1"/>
      <c r="AC396" s="1"/>
      <c r="AD396" s="1"/>
      <c r="AE396" s="1"/>
      <c r="AF396" s="1"/>
      <c r="AG396" s="1"/>
      <c r="AH396" s="1"/>
      <c r="AI396" s="1"/>
      <c r="AJ396" s="1"/>
      <c r="AK396" s="1"/>
      <c r="AL396" s="1"/>
      <c r="AM396" s="1"/>
      <c r="AN396" s="1"/>
      <c r="AO396" s="1"/>
    </row>
    <row r="397" spans="1:41" ht="14.25" customHeight="1">
      <c r="A397" s="1"/>
      <c r="B397" s="1"/>
      <c r="C397" s="115">
        <v>56036</v>
      </c>
      <c r="D397" s="125">
        <v>371</v>
      </c>
      <c r="E397" s="146"/>
      <c r="F397" s="227" t="e">
        <f t="shared" si="3"/>
        <v>#DIV/0!</v>
      </c>
      <c r="G397" s="182"/>
      <c r="H397" s="227" t="e">
        <f t="shared" si="4"/>
        <v>#DIV/0!</v>
      </c>
      <c r="I397" s="182"/>
      <c r="J397" s="225" t="e">
        <f t="shared" si="5"/>
        <v>#DIV/0!</v>
      </c>
      <c r="K397" s="182"/>
      <c r="L397" s="225">
        <f>'F5 - Operación '!Q369</f>
        <v>0</v>
      </c>
      <c r="M397" s="182"/>
      <c r="N397" s="145">
        <f t="shared" si="9"/>
        <v>0</v>
      </c>
      <c r="O397" s="227" t="e">
        <f t="shared" si="6"/>
        <v>#DIV/0!</v>
      </c>
      <c r="P397" s="182"/>
      <c r="Q397" s="1"/>
      <c r="R397" s="1"/>
      <c r="S397" s="132"/>
      <c r="T397" s="143"/>
      <c r="U397" s="143"/>
      <c r="V397" s="1"/>
      <c r="W397" s="1"/>
      <c r="X397" s="1"/>
      <c r="Y397" s="1"/>
      <c r="Z397" s="1"/>
      <c r="AA397" s="1"/>
      <c r="AB397" s="1"/>
      <c r="AC397" s="1"/>
      <c r="AD397" s="1"/>
      <c r="AE397" s="1"/>
      <c r="AF397" s="1"/>
      <c r="AG397" s="1"/>
      <c r="AH397" s="1"/>
      <c r="AI397" s="1"/>
      <c r="AJ397" s="1"/>
      <c r="AK397" s="1"/>
      <c r="AL397" s="1"/>
      <c r="AM397" s="1"/>
      <c r="AN397" s="1"/>
      <c r="AO397" s="1"/>
    </row>
    <row r="398" spans="1:41" ht="14.25" customHeight="1">
      <c r="A398" s="1"/>
      <c r="B398" s="1"/>
      <c r="C398" s="115">
        <v>56066</v>
      </c>
      <c r="D398" s="125">
        <v>372</v>
      </c>
      <c r="E398" s="146"/>
      <c r="F398" s="227" t="e">
        <f t="shared" si="3"/>
        <v>#DIV/0!</v>
      </c>
      <c r="G398" s="182"/>
      <c r="H398" s="227" t="e">
        <f t="shared" si="4"/>
        <v>#DIV/0!</v>
      </c>
      <c r="I398" s="182"/>
      <c r="J398" s="225" t="e">
        <f t="shared" si="5"/>
        <v>#DIV/0!</v>
      </c>
      <c r="K398" s="182"/>
      <c r="L398" s="225">
        <f>'F5 - Operación '!Q370</f>
        <v>0</v>
      </c>
      <c r="M398" s="182"/>
      <c r="N398" s="145">
        <f t="shared" si="9"/>
        <v>0</v>
      </c>
      <c r="O398" s="227" t="e">
        <f t="shared" si="6"/>
        <v>#DIV/0!</v>
      </c>
      <c r="P398" s="182"/>
      <c r="Q398" s="1"/>
      <c r="R398" s="1"/>
      <c r="S398" s="132"/>
      <c r="T398" s="143"/>
      <c r="U398" s="143"/>
      <c r="V398" s="1"/>
      <c r="W398" s="1"/>
      <c r="X398" s="1"/>
      <c r="Y398" s="1"/>
      <c r="Z398" s="1"/>
      <c r="AA398" s="1"/>
      <c r="AB398" s="1"/>
      <c r="AC398" s="1"/>
      <c r="AD398" s="1"/>
      <c r="AE398" s="1"/>
      <c r="AF398" s="1"/>
      <c r="AG398" s="1"/>
      <c r="AH398" s="1"/>
      <c r="AI398" s="1"/>
      <c r="AJ398" s="1"/>
      <c r="AK398" s="1"/>
      <c r="AL398" s="1"/>
      <c r="AM398" s="1"/>
      <c r="AN398" s="1"/>
      <c r="AO398" s="1"/>
    </row>
    <row r="399" spans="1:41" ht="14.25" customHeight="1">
      <c r="A399" s="1"/>
      <c r="B399" s="1"/>
      <c r="C399" s="115">
        <v>56097</v>
      </c>
      <c r="D399" s="125">
        <v>373</v>
      </c>
      <c r="E399" s="146"/>
      <c r="F399" s="227" t="e">
        <f t="shared" si="3"/>
        <v>#DIV/0!</v>
      </c>
      <c r="G399" s="182"/>
      <c r="H399" s="227" t="e">
        <f t="shared" si="4"/>
        <v>#DIV/0!</v>
      </c>
      <c r="I399" s="182"/>
      <c r="J399" s="225" t="e">
        <f t="shared" si="5"/>
        <v>#DIV/0!</v>
      </c>
      <c r="K399" s="182"/>
      <c r="L399" s="225">
        <f>'F5 - Operación '!Q371</f>
        <v>0</v>
      </c>
      <c r="M399" s="182"/>
      <c r="N399" s="145">
        <f t="shared" si="9"/>
        <v>0</v>
      </c>
      <c r="O399" s="227" t="e">
        <f t="shared" si="6"/>
        <v>#DIV/0!</v>
      </c>
      <c r="P399" s="182"/>
      <c r="Q399" s="1"/>
      <c r="R399" s="1"/>
      <c r="S399" s="132"/>
      <c r="T399" s="143"/>
      <c r="U399" s="143"/>
      <c r="V399" s="1"/>
      <c r="W399" s="1"/>
      <c r="X399" s="1"/>
      <c r="Y399" s="1"/>
      <c r="Z399" s="1"/>
      <c r="AA399" s="1"/>
      <c r="AB399" s="1"/>
      <c r="AC399" s="1"/>
      <c r="AD399" s="1"/>
      <c r="AE399" s="1"/>
      <c r="AF399" s="1"/>
      <c r="AG399" s="1"/>
      <c r="AH399" s="1"/>
      <c r="AI399" s="1"/>
      <c r="AJ399" s="1"/>
      <c r="AK399" s="1"/>
      <c r="AL399" s="1"/>
      <c r="AM399" s="1"/>
      <c r="AN399" s="1"/>
      <c r="AO399" s="1"/>
    </row>
    <row r="400" spans="1:41" ht="14.25" customHeight="1">
      <c r="A400" s="1"/>
      <c r="B400" s="1"/>
      <c r="C400" s="115">
        <v>56128</v>
      </c>
      <c r="D400" s="125">
        <v>374</v>
      </c>
      <c r="E400" s="146"/>
      <c r="F400" s="227" t="e">
        <f t="shared" si="3"/>
        <v>#DIV/0!</v>
      </c>
      <c r="G400" s="182"/>
      <c r="H400" s="227" t="e">
        <f t="shared" si="4"/>
        <v>#DIV/0!</v>
      </c>
      <c r="I400" s="182"/>
      <c r="J400" s="225" t="e">
        <f t="shared" si="5"/>
        <v>#DIV/0!</v>
      </c>
      <c r="K400" s="182"/>
      <c r="L400" s="225">
        <f>'F5 - Operación '!Q372</f>
        <v>0</v>
      </c>
      <c r="M400" s="182"/>
      <c r="N400" s="145">
        <f t="shared" si="9"/>
        <v>0</v>
      </c>
      <c r="O400" s="227" t="e">
        <f t="shared" si="6"/>
        <v>#DIV/0!</v>
      </c>
      <c r="P400" s="182"/>
      <c r="Q400" s="1"/>
      <c r="R400" s="1"/>
      <c r="S400" s="132"/>
      <c r="T400" s="143"/>
      <c r="U400" s="143"/>
      <c r="V400" s="1"/>
      <c r="W400" s="1"/>
      <c r="X400" s="1"/>
      <c r="Y400" s="1"/>
      <c r="Z400" s="1"/>
      <c r="AA400" s="1"/>
      <c r="AB400" s="1"/>
      <c r="AC400" s="1"/>
      <c r="AD400" s="1"/>
      <c r="AE400" s="1"/>
      <c r="AF400" s="1"/>
      <c r="AG400" s="1"/>
      <c r="AH400" s="1"/>
      <c r="AI400" s="1"/>
      <c r="AJ400" s="1"/>
      <c r="AK400" s="1"/>
      <c r="AL400" s="1"/>
      <c r="AM400" s="1"/>
      <c r="AN400" s="1"/>
      <c r="AO400" s="1"/>
    </row>
    <row r="401" spans="1:41" ht="14.25" customHeight="1">
      <c r="A401" s="1"/>
      <c r="B401" s="1"/>
      <c r="C401" s="115">
        <v>56158</v>
      </c>
      <c r="D401" s="125">
        <v>375</v>
      </c>
      <c r="E401" s="146"/>
      <c r="F401" s="227" t="e">
        <f t="shared" si="3"/>
        <v>#DIV/0!</v>
      </c>
      <c r="G401" s="182"/>
      <c r="H401" s="227" t="e">
        <f t="shared" si="4"/>
        <v>#DIV/0!</v>
      </c>
      <c r="I401" s="182"/>
      <c r="J401" s="225" t="e">
        <f t="shared" si="5"/>
        <v>#DIV/0!</v>
      </c>
      <c r="K401" s="182"/>
      <c r="L401" s="225">
        <f>'F5 - Operación '!Q373</f>
        <v>0</v>
      </c>
      <c r="M401" s="182"/>
      <c r="N401" s="145">
        <f t="shared" si="9"/>
        <v>0</v>
      </c>
      <c r="O401" s="227" t="e">
        <f t="shared" si="6"/>
        <v>#DIV/0!</v>
      </c>
      <c r="P401" s="182"/>
      <c r="Q401" s="1"/>
      <c r="R401" s="1"/>
      <c r="S401" s="132"/>
      <c r="T401" s="143"/>
      <c r="U401" s="143"/>
      <c r="V401" s="1"/>
      <c r="W401" s="1"/>
      <c r="X401" s="1"/>
      <c r="Y401" s="1"/>
      <c r="Z401" s="1"/>
      <c r="AA401" s="1"/>
      <c r="AB401" s="1"/>
      <c r="AC401" s="1"/>
      <c r="AD401" s="1"/>
      <c r="AE401" s="1"/>
      <c r="AF401" s="1"/>
      <c r="AG401" s="1"/>
      <c r="AH401" s="1"/>
      <c r="AI401" s="1"/>
      <c r="AJ401" s="1"/>
      <c r="AK401" s="1"/>
      <c r="AL401" s="1"/>
      <c r="AM401" s="1"/>
      <c r="AN401" s="1"/>
      <c r="AO401" s="1"/>
    </row>
    <row r="402" spans="1:41" ht="14.25" customHeight="1">
      <c r="A402" s="1"/>
      <c r="B402" s="1"/>
      <c r="C402" s="115">
        <v>56189</v>
      </c>
      <c r="D402" s="125">
        <v>376</v>
      </c>
      <c r="E402" s="146"/>
      <c r="F402" s="227" t="e">
        <f t="shared" si="3"/>
        <v>#DIV/0!</v>
      </c>
      <c r="G402" s="182"/>
      <c r="H402" s="227" t="e">
        <f t="shared" si="4"/>
        <v>#DIV/0!</v>
      </c>
      <c r="I402" s="182"/>
      <c r="J402" s="225" t="e">
        <f t="shared" si="5"/>
        <v>#DIV/0!</v>
      </c>
      <c r="K402" s="182"/>
      <c r="L402" s="225">
        <f>'F5 - Operación '!Q374</f>
        <v>0</v>
      </c>
      <c r="M402" s="182"/>
      <c r="N402" s="145">
        <f t="shared" si="9"/>
        <v>0</v>
      </c>
      <c r="O402" s="227" t="e">
        <f t="shared" si="6"/>
        <v>#DIV/0!</v>
      </c>
      <c r="P402" s="182"/>
      <c r="Q402" s="1"/>
      <c r="R402" s="1"/>
      <c r="S402" s="132"/>
      <c r="T402" s="143"/>
      <c r="U402" s="143"/>
      <c r="V402" s="1"/>
      <c r="W402" s="1"/>
      <c r="X402" s="1"/>
      <c r="Y402" s="1"/>
      <c r="Z402" s="1"/>
      <c r="AA402" s="1"/>
      <c r="AB402" s="1"/>
      <c r="AC402" s="1"/>
      <c r="AD402" s="1"/>
      <c r="AE402" s="1"/>
      <c r="AF402" s="1"/>
      <c r="AG402" s="1"/>
      <c r="AH402" s="1"/>
      <c r="AI402" s="1"/>
      <c r="AJ402" s="1"/>
      <c r="AK402" s="1"/>
      <c r="AL402" s="1"/>
      <c r="AM402" s="1"/>
      <c r="AN402" s="1"/>
      <c r="AO402" s="1"/>
    </row>
    <row r="403" spans="1:41" ht="14.25" customHeight="1">
      <c r="A403" s="1"/>
      <c r="B403" s="1"/>
      <c r="C403" s="115">
        <v>56219</v>
      </c>
      <c r="D403" s="125">
        <v>377</v>
      </c>
      <c r="E403" s="146"/>
      <c r="F403" s="227" t="e">
        <f t="shared" si="3"/>
        <v>#DIV/0!</v>
      </c>
      <c r="G403" s="182"/>
      <c r="H403" s="227" t="e">
        <f t="shared" si="4"/>
        <v>#DIV/0!</v>
      </c>
      <c r="I403" s="182"/>
      <c r="J403" s="225" t="e">
        <f t="shared" si="5"/>
        <v>#DIV/0!</v>
      </c>
      <c r="K403" s="182"/>
      <c r="L403" s="225">
        <f>'F5 - Operación '!Q375</f>
        <v>0</v>
      </c>
      <c r="M403" s="182"/>
      <c r="N403" s="145">
        <f t="shared" si="9"/>
        <v>0</v>
      </c>
      <c r="O403" s="227" t="e">
        <f t="shared" si="6"/>
        <v>#DIV/0!</v>
      </c>
      <c r="P403" s="182"/>
      <c r="Q403" s="1"/>
      <c r="R403" s="1"/>
      <c r="S403" s="132"/>
      <c r="T403" s="143"/>
      <c r="U403" s="143"/>
      <c r="V403" s="1"/>
      <c r="W403" s="1"/>
      <c r="X403" s="1"/>
      <c r="Y403" s="1"/>
      <c r="Z403" s="1"/>
      <c r="AA403" s="1"/>
      <c r="AB403" s="1"/>
      <c r="AC403" s="1"/>
      <c r="AD403" s="1"/>
      <c r="AE403" s="1"/>
      <c r="AF403" s="1"/>
      <c r="AG403" s="1"/>
      <c r="AH403" s="1"/>
      <c r="AI403" s="1"/>
      <c r="AJ403" s="1"/>
      <c r="AK403" s="1"/>
      <c r="AL403" s="1"/>
      <c r="AM403" s="1"/>
      <c r="AN403" s="1"/>
      <c r="AO403" s="1"/>
    </row>
    <row r="404" spans="1:41" ht="14.25" customHeight="1">
      <c r="A404" s="1"/>
      <c r="B404" s="1"/>
      <c r="C404" s="115">
        <v>56250</v>
      </c>
      <c r="D404" s="125">
        <v>378</v>
      </c>
      <c r="E404" s="146"/>
      <c r="F404" s="227" t="e">
        <f t="shared" si="3"/>
        <v>#DIV/0!</v>
      </c>
      <c r="G404" s="182"/>
      <c r="H404" s="227" t="e">
        <f t="shared" si="4"/>
        <v>#DIV/0!</v>
      </c>
      <c r="I404" s="182"/>
      <c r="J404" s="225" t="e">
        <f t="shared" si="5"/>
        <v>#DIV/0!</v>
      </c>
      <c r="K404" s="182"/>
      <c r="L404" s="225">
        <f>'F5 - Operación '!Q376</f>
        <v>0</v>
      </c>
      <c r="M404" s="182"/>
      <c r="N404" s="145">
        <f t="shared" si="9"/>
        <v>0</v>
      </c>
      <c r="O404" s="227" t="e">
        <f t="shared" si="6"/>
        <v>#DIV/0!</v>
      </c>
      <c r="P404" s="182"/>
      <c r="Q404" s="1"/>
      <c r="R404" s="1"/>
      <c r="S404" s="132"/>
      <c r="T404" s="143"/>
      <c r="U404" s="143"/>
      <c r="V404" s="1"/>
      <c r="W404" s="1"/>
      <c r="X404" s="1"/>
      <c r="Y404" s="1"/>
      <c r="Z404" s="1"/>
      <c r="AA404" s="1"/>
      <c r="AB404" s="1"/>
      <c r="AC404" s="1"/>
      <c r="AD404" s="1"/>
      <c r="AE404" s="1"/>
      <c r="AF404" s="1"/>
      <c r="AG404" s="1"/>
      <c r="AH404" s="1"/>
      <c r="AI404" s="1"/>
      <c r="AJ404" s="1"/>
      <c r="AK404" s="1"/>
      <c r="AL404" s="1"/>
      <c r="AM404" s="1"/>
      <c r="AN404" s="1"/>
      <c r="AO404" s="1"/>
    </row>
    <row r="405" spans="1:41" ht="14.25" customHeight="1">
      <c r="A405" s="1"/>
      <c r="B405" s="1"/>
      <c r="C405" s="115">
        <v>56281</v>
      </c>
      <c r="D405" s="125">
        <v>379</v>
      </c>
      <c r="E405" s="146"/>
      <c r="F405" s="227" t="e">
        <f t="shared" si="3"/>
        <v>#DIV/0!</v>
      </c>
      <c r="G405" s="182"/>
      <c r="H405" s="227" t="e">
        <f t="shared" si="4"/>
        <v>#DIV/0!</v>
      </c>
      <c r="I405" s="182"/>
      <c r="J405" s="225" t="e">
        <f t="shared" si="5"/>
        <v>#DIV/0!</v>
      </c>
      <c r="K405" s="182"/>
      <c r="L405" s="225">
        <f>'F5 - Operación '!Q377</f>
        <v>0</v>
      </c>
      <c r="M405" s="182"/>
      <c r="N405" s="145">
        <f t="shared" si="9"/>
        <v>0</v>
      </c>
      <c r="O405" s="227" t="e">
        <f t="shared" si="6"/>
        <v>#DIV/0!</v>
      </c>
      <c r="P405" s="182"/>
      <c r="Q405" s="1"/>
      <c r="R405" s="1"/>
      <c r="S405" s="132"/>
      <c r="T405" s="143"/>
      <c r="U405" s="143"/>
      <c r="V405" s="1"/>
      <c r="W405" s="1"/>
      <c r="X405" s="1"/>
      <c r="Y405" s="1"/>
      <c r="Z405" s="1"/>
      <c r="AA405" s="1"/>
      <c r="AB405" s="1"/>
      <c r="AC405" s="1"/>
      <c r="AD405" s="1"/>
      <c r="AE405" s="1"/>
      <c r="AF405" s="1"/>
      <c r="AG405" s="1"/>
      <c r="AH405" s="1"/>
      <c r="AI405" s="1"/>
      <c r="AJ405" s="1"/>
      <c r="AK405" s="1"/>
      <c r="AL405" s="1"/>
      <c r="AM405" s="1"/>
      <c r="AN405" s="1"/>
      <c r="AO405" s="1"/>
    </row>
    <row r="406" spans="1:41" ht="14.25" customHeight="1">
      <c r="A406" s="1"/>
      <c r="B406" s="1"/>
      <c r="C406" s="115">
        <v>56309</v>
      </c>
      <c r="D406" s="125">
        <v>380</v>
      </c>
      <c r="E406" s="146"/>
      <c r="F406" s="227" t="e">
        <f t="shared" si="3"/>
        <v>#DIV/0!</v>
      </c>
      <c r="G406" s="182"/>
      <c r="H406" s="227" t="e">
        <f t="shared" si="4"/>
        <v>#DIV/0!</v>
      </c>
      <c r="I406" s="182"/>
      <c r="J406" s="225" t="e">
        <f t="shared" si="5"/>
        <v>#DIV/0!</v>
      </c>
      <c r="K406" s="182"/>
      <c r="L406" s="225">
        <f>'F5 - Operación '!Q378</f>
        <v>0</v>
      </c>
      <c r="M406" s="182"/>
      <c r="N406" s="145">
        <f t="shared" si="9"/>
        <v>0</v>
      </c>
      <c r="O406" s="227" t="e">
        <f t="shared" si="6"/>
        <v>#DIV/0!</v>
      </c>
      <c r="P406" s="182"/>
      <c r="Q406" s="1"/>
      <c r="R406" s="1"/>
      <c r="S406" s="132"/>
      <c r="T406" s="143"/>
      <c r="U406" s="143"/>
      <c r="V406" s="1"/>
      <c r="W406" s="1"/>
      <c r="X406" s="1"/>
      <c r="Y406" s="1"/>
      <c r="Z406" s="1"/>
      <c r="AA406" s="1"/>
      <c r="AB406" s="1"/>
      <c r="AC406" s="1"/>
      <c r="AD406" s="1"/>
      <c r="AE406" s="1"/>
      <c r="AF406" s="1"/>
      <c r="AG406" s="1"/>
      <c r="AH406" s="1"/>
      <c r="AI406" s="1"/>
      <c r="AJ406" s="1"/>
      <c r="AK406" s="1"/>
      <c r="AL406" s="1"/>
      <c r="AM406" s="1"/>
      <c r="AN406" s="1"/>
      <c r="AO406" s="1"/>
    </row>
    <row r="407" spans="1:41" ht="14.25" customHeight="1">
      <c r="A407" s="1"/>
      <c r="B407" s="1"/>
      <c r="C407" s="115">
        <v>56340</v>
      </c>
      <c r="D407" s="125">
        <v>381</v>
      </c>
      <c r="E407" s="146"/>
      <c r="F407" s="227" t="e">
        <f t="shared" si="3"/>
        <v>#DIV/0!</v>
      </c>
      <c r="G407" s="182"/>
      <c r="H407" s="227" t="e">
        <f t="shared" si="4"/>
        <v>#DIV/0!</v>
      </c>
      <c r="I407" s="182"/>
      <c r="J407" s="225" t="e">
        <f t="shared" si="5"/>
        <v>#DIV/0!</v>
      </c>
      <c r="K407" s="182"/>
      <c r="L407" s="225">
        <f>'F5 - Operación '!Q379</f>
        <v>0</v>
      </c>
      <c r="M407" s="182"/>
      <c r="N407" s="145">
        <f t="shared" si="9"/>
        <v>0</v>
      </c>
      <c r="O407" s="227" t="e">
        <f t="shared" si="6"/>
        <v>#DIV/0!</v>
      </c>
      <c r="P407" s="182"/>
      <c r="Q407" s="1"/>
      <c r="R407" s="1"/>
      <c r="S407" s="132"/>
      <c r="T407" s="143"/>
      <c r="U407" s="143"/>
      <c r="V407" s="1"/>
      <c r="W407" s="1"/>
      <c r="X407" s="1"/>
      <c r="Y407" s="1"/>
      <c r="Z407" s="1"/>
      <c r="AA407" s="1"/>
      <c r="AB407" s="1"/>
      <c r="AC407" s="1"/>
      <c r="AD407" s="1"/>
      <c r="AE407" s="1"/>
      <c r="AF407" s="1"/>
      <c r="AG407" s="1"/>
      <c r="AH407" s="1"/>
      <c r="AI407" s="1"/>
      <c r="AJ407" s="1"/>
      <c r="AK407" s="1"/>
      <c r="AL407" s="1"/>
      <c r="AM407" s="1"/>
      <c r="AN407" s="1"/>
      <c r="AO407" s="1"/>
    </row>
    <row r="408" spans="1:41" ht="14.25" customHeight="1">
      <c r="A408" s="1"/>
      <c r="B408" s="1"/>
      <c r="C408" s="115">
        <v>56370</v>
      </c>
      <c r="D408" s="125">
        <v>382</v>
      </c>
      <c r="E408" s="146"/>
      <c r="F408" s="227" t="e">
        <f t="shared" si="3"/>
        <v>#DIV/0!</v>
      </c>
      <c r="G408" s="182"/>
      <c r="H408" s="227" t="e">
        <f t="shared" si="4"/>
        <v>#DIV/0!</v>
      </c>
      <c r="I408" s="182"/>
      <c r="J408" s="225" t="e">
        <f t="shared" si="5"/>
        <v>#DIV/0!</v>
      </c>
      <c r="K408" s="182"/>
      <c r="L408" s="225">
        <f>'F5 - Operación '!Q380</f>
        <v>0</v>
      </c>
      <c r="M408" s="182"/>
      <c r="N408" s="145">
        <f t="shared" si="9"/>
        <v>0</v>
      </c>
      <c r="O408" s="227" t="e">
        <f t="shared" si="6"/>
        <v>#DIV/0!</v>
      </c>
      <c r="P408" s="182"/>
      <c r="Q408" s="1"/>
      <c r="R408" s="1"/>
      <c r="S408" s="132"/>
      <c r="T408" s="143"/>
      <c r="U408" s="143"/>
      <c r="V408" s="1"/>
      <c r="W408" s="1"/>
      <c r="X408" s="1"/>
      <c r="Y408" s="1"/>
      <c r="Z408" s="1"/>
      <c r="AA408" s="1"/>
      <c r="AB408" s="1"/>
      <c r="AC408" s="1"/>
      <c r="AD408" s="1"/>
      <c r="AE408" s="1"/>
      <c r="AF408" s="1"/>
      <c r="AG408" s="1"/>
      <c r="AH408" s="1"/>
      <c r="AI408" s="1"/>
      <c r="AJ408" s="1"/>
      <c r="AK408" s="1"/>
      <c r="AL408" s="1"/>
      <c r="AM408" s="1"/>
      <c r="AN408" s="1"/>
      <c r="AO408" s="1"/>
    </row>
    <row r="409" spans="1:41" ht="14.25" customHeight="1">
      <c r="A409" s="1"/>
      <c r="B409" s="1"/>
      <c r="C409" s="115">
        <v>56401</v>
      </c>
      <c r="D409" s="125">
        <v>383</v>
      </c>
      <c r="E409" s="146"/>
      <c r="F409" s="227" t="e">
        <f t="shared" si="3"/>
        <v>#DIV/0!</v>
      </c>
      <c r="G409" s="182"/>
      <c r="H409" s="227" t="e">
        <f t="shared" si="4"/>
        <v>#DIV/0!</v>
      </c>
      <c r="I409" s="182"/>
      <c r="J409" s="225" t="e">
        <f t="shared" si="5"/>
        <v>#DIV/0!</v>
      </c>
      <c r="K409" s="182"/>
      <c r="L409" s="225">
        <f>'F5 - Operación '!Q381</f>
        <v>0</v>
      </c>
      <c r="M409" s="182"/>
      <c r="N409" s="145">
        <f t="shared" si="9"/>
        <v>0</v>
      </c>
      <c r="O409" s="227" t="e">
        <f t="shared" si="6"/>
        <v>#DIV/0!</v>
      </c>
      <c r="P409" s="182"/>
      <c r="Q409" s="1"/>
      <c r="R409" s="1"/>
      <c r="S409" s="132"/>
      <c r="T409" s="143"/>
      <c r="U409" s="143"/>
      <c r="V409" s="1"/>
      <c r="W409" s="1"/>
      <c r="X409" s="1"/>
      <c r="Y409" s="1"/>
      <c r="Z409" s="1"/>
      <c r="AA409" s="1"/>
      <c r="AB409" s="1"/>
      <c r="AC409" s="1"/>
      <c r="AD409" s="1"/>
      <c r="AE409" s="1"/>
      <c r="AF409" s="1"/>
      <c r="AG409" s="1"/>
      <c r="AH409" s="1"/>
      <c r="AI409" s="1"/>
      <c r="AJ409" s="1"/>
      <c r="AK409" s="1"/>
      <c r="AL409" s="1"/>
      <c r="AM409" s="1"/>
      <c r="AN409" s="1"/>
      <c r="AO409" s="1"/>
    </row>
    <row r="410" spans="1:41" ht="14.25" customHeight="1">
      <c r="A410" s="1"/>
      <c r="B410" s="1"/>
      <c r="C410" s="115">
        <v>56431</v>
      </c>
      <c r="D410" s="125">
        <v>384</v>
      </c>
      <c r="E410" s="146"/>
      <c r="F410" s="227" t="e">
        <f t="shared" si="3"/>
        <v>#DIV/0!</v>
      </c>
      <c r="G410" s="182"/>
      <c r="H410" s="227" t="e">
        <f t="shared" si="4"/>
        <v>#DIV/0!</v>
      </c>
      <c r="I410" s="182"/>
      <c r="J410" s="225" t="e">
        <f t="shared" si="5"/>
        <v>#DIV/0!</v>
      </c>
      <c r="K410" s="182"/>
      <c r="L410" s="225">
        <f>'F5 - Operación '!Q382</f>
        <v>0</v>
      </c>
      <c r="M410" s="182"/>
      <c r="N410" s="145">
        <f t="shared" si="9"/>
        <v>0</v>
      </c>
      <c r="O410" s="227" t="e">
        <f t="shared" si="6"/>
        <v>#DIV/0!</v>
      </c>
      <c r="P410" s="182"/>
      <c r="Q410" s="1"/>
      <c r="R410" s="1"/>
      <c r="S410" s="132"/>
      <c r="T410" s="143"/>
      <c r="U410" s="143"/>
      <c r="V410" s="1"/>
      <c r="W410" s="1"/>
      <c r="X410" s="1"/>
      <c r="Y410" s="1"/>
      <c r="Z410" s="1"/>
      <c r="AA410" s="1"/>
      <c r="AB410" s="1"/>
      <c r="AC410" s="1"/>
      <c r="AD410" s="1"/>
      <c r="AE410" s="1"/>
      <c r="AF410" s="1"/>
      <c r="AG410" s="1"/>
      <c r="AH410" s="1"/>
      <c r="AI410" s="1"/>
      <c r="AJ410" s="1"/>
      <c r="AK410" s="1"/>
      <c r="AL410" s="1"/>
      <c r="AM410" s="1"/>
      <c r="AN410" s="1"/>
      <c r="AO410" s="1"/>
    </row>
    <row r="411" spans="1:41" ht="14.25" customHeight="1">
      <c r="A411" s="1"/>
      <c r="B411" s="1"/>
      <c r="C411" s="115">
        <v>56462</v>
      </c>
      <c r="D411" s="125">
        <v>385</v>
      </c>
      <c r="E411" s="146"/>
      <c r="F411" s="227" t="e">
        <f t="shared" si="3"/>
        <v>#DIV/0!</v>
      </c>
      <c r="G411" s="182"/>
      <c r="H411" s="227" t="e">
        <f t="shared" si="4"/>
        <v>#DIV/0!</v>
      </c>
      <c r="I411" s="182"/>
      <c r="J411" s="225" t="e">
        <f t="shared" si="5"/>
        <v>#DIV/0!</v>
      </c>
      <c r="K411" s="182"/>
      <c r="L411" s="225">
        <f>'F5 - Operación '!Q383</f>
        <v>0</v>
      </c>
      <c r="M411" s="182"/>
      <c r="N411" s="145">
        <f t="shared" si="9"/>
        <v>0</v>
      </c>
      <c r="O411" s="227" t="e">
        <f t="shared" si="6"/>
        <v>#DIV/0!</v>
      </c>
      <c r="P411" s="182"/>
      <c r="Q411" s="1"/>
      <c r="R411" s="1"/>
      <c r="S411" s="132"/>
      <c r="T411" s="143"/>
      <c r="U411" s="143"/>
      <c r="V411" s="1"/>
      <c r="W411" s="1"/>
      <c r="X411" s="1"/>
      <c r="Y411" s="1"/>
      <c r="Z411" s="1"/>
      <c r="AA411" s="1"/>
      <c r="AB411" s="1"/>
      <c r="AC411" s="1"/>
      <c r="AD411" s="1"/>
      <c r="AE411" s="1"/>
      <c r="AF411" s="1"/>
      <c r="AG411" s="1"/>
      <c r="AH411" s="1"/>
      <c r="AI411" s="1"/>
      <c r="AJ411" s="1"/>
      <c r="AK411" s="1"/>
      <c r="AL411" s="1"/>
      <c r="AM411" s="1"/>
      <c r="AN411" s="1"/>
      <c r="AO411" s="1"/>
    </row>
    <row r="412" spans="1:41" ht="14.25" customHeight="1">
      <c r="A412" s="1"/>
      <c r="B412" s="1"/>
      <c r="C412" s="115">
        <v>56493</v>
      </c>
      <c r="D412" s="125">
        <v>386</v>
      </c>
      <c r="E412" s="146"/>
      <c r="F412" s="227" t="e">
        <f t="shared" si="3"/>
        <v>#DIV/0!</v>
      </c>
      <c r="G412" s="182"/>
      <c r="H412" s="227" t="e">
        <f t="shared" si="4"/>
        <v>#DIV/0!</v>
      </c>
      <c r="I412" s="182"/>
      <c r="J412" s="225" t="e">
        <f t="shared" si="5"/>
        <v>#DIV/0!</v>
      </c>
      <c r="K412" s="182"/>
      <c r="L412" s="225">
        <f>'F5 - Operación '!Q384</f>
        <v>0</v>
      </c>
      <c r="M412" s="182"/>
      <c r="N412" s="145">
        <f t="shared" si="9"/>
        <v>0</v>
      </c>
      <c r="O412" s="227" t="e">
        <f t="shared" si="6"/>
        <v>#DIV/0!</v>
      </c>
      <c r="P412" s="182"/>
      <c r="Q412" s="1"/>
      <c r="R412" s="1"/>
      <c r="S412" s="132"/>
      <c r="T412" s="143"/>
      <c r="U412" s="143"/>
      <c r="V412" s="1"/>
      <c r="W412" s="1"/>
      <c r="X412" s="1"/>
      <c r="Y412" s="1"/>
      <c r="Z412" s="1"/>
      <c r="AA412" s="1"/>
      <c r="AB412" s="1"/>
      <c r="AC412" s="1"/>
      <c r="AD412" s="1"/>
      <c r="AE412" s="1"/>
      <c r="AF412" s="1"/>
      <c r="AG412" s="1"/>
      <c r="AH412" s="1"/>
      <c r="AI412" s="1"/>
      <c r="AJ412" s="1"/>
      <c r="AK412" s="1"/>
      <c r="AL412" s="1"/>
      <c r="AM412" s="1"/>
      <c r="AN412" s="1"/>
      <c r="AO412" s="1"/>
    </row>
    <row r="413" spans="1:41" ht="14.25" customHeight="1">
      <c r="A413" s="1"/>
      <c r="B413" s="1"/>
      <c r="C413" s="115">
        <v>56523</v>
      </c>
      <c r="D413" s="125">
        <v>387</v>
      </c>
      <c r="E413" s="146"/>
      <c r="F413" s="227" t="e">
        <f t="shared" si="3"/>
        <v>#DIV/0!</v>
      </c>
      <c r="G413" s="182"/>
      <c r="H413" s="227" t="e">
        <f t="shared" si="4"/>
        <v>#DIV/0!</v>
      </c>
      <c r="I413" s="182"/>
      <c r="J413" s="225" t="e">
        <f t="shared" si="5"/>
        <v>#DIV/0!</v>
      </c>
      <c r="K413" s="182"/>
      <c r="L413" s="225">
        <f>'F5 - Operación '!Q385</f>
        <v>0</v>
      </c>
      <c r="M413" s="182"/>
      <c r="N413" s="145">
        <f t="shared" si="9"/>
        <v>0</v>
      </c>
      <c r="O413" s="227" t="e">
        <f t="shared" si="6"/>
        <v>#DIV/0!</v>
      </c>
      <c r="P413" s="182"/>
      <c r="Q413" s="1"/>
      <c r="R413" s="1"/>
      <c r="S413" s="132"/>
      <c r="T413" s="143"/>
      <c r="U413" s="143"/>
      <c r="V413" s="1"/>
      <c r="W413" s="1"/>
      <c r="X413" s="1"/>
      <c r="Y413" s="1"/>
      <c r="Z413" s="1"/>
      <c r="AA413" s="1"/>
      <c r="AB413" s="1"/>
      <c r="AC413" s="1"/>
      <c r="AD413" s="1"/>
      <c r="AE413" s="1"/>
      <c r="AF413" s="1"/>
      <c r="AG413" s="1"/>
      <c r="AH413" s="1"/>
      <c r="AI413" s="1"/>
      <c r="AJ413" s="1"/>
      <c r="AK413" s="1"/>
      <c r="AL413" s="1"/>
      <c r="AM413" s="1"/>
      <c r="AN413" s="1"/>
      <c r="AO413" s="1"/>
    </row>
    <row r="414" spans="1:41" ht="14.25" customHeight="1">
      <c r="A414" s="1"/>
      <c r="B414" s="1"/>
      <c r="C414" s="115">
        <v>56554</v>
      </c>
      <c r="D414" s="125">
        <v>388</v>
      </c>
      <c r="E414" s="146"/>
      <c r="F414" s="227" t="e">
        <f t="shared" si="3"/>
        <v>#DIV/0!</v>
      </c>
      <c r="G414" s="182"/>
      <c r="H414" s="227" t="e">
        <f t="shared" si="4"/>
        <v>#DIV/0!</v>
      </c>
      <c r="I414" s="182"/>
      <c r="J414" s="225" t="e">
        <f t="shared" si="5"/>
        <v>#DIV/0!</v>
      </c>
      <c r="K414" s="182"/>
      <c r="L414" s="225">
        <f>'F5 - Operación '!Q386</f>
        <v>0</v>
      </c>
      <c r="M414" s="182"/>
      <c r="N414" s="145">
        <f t="shared" si="9"/>
        <v>0</v>
      </c>
      <c r="O414" s="227" t="e">
        <f t="shared" si="6"/>
        <v>#DIV/0!</v>
      </c>
      <c r="P414" s="182"/>
      <c r="Q414" s="1"/>
      <c r="R414" s="1"/>
      <c r="S414" s="132"/>
      <c r="T414" s="143"/>
      <c r="U414" s="143"/>
      <c r="V414" s="1"/>
      <c r="W414" s="1"/>
      <c r="X414" s="1"/>
      <c r="Y414" s="1"/>
      <c r="Z414" s="1"/>
      <c r="AA414" s="1"/>
      <c r="AB414" s="1"/>
      <c r="AC414" s="1"/>
      <c r="AD414" s="1"/>
      <c r="AE414" s="1"/>
      <c r="AF414" s="1"/>
      <c r="AG414" s="1"/>
      <c r="AH414" s="1"/>
      <c r="AI414" s="1"/>
      <c r="AJ414" s="1"/>
      <c r="AK414" s="1"/>
      <c r="AL414" s="1"/>
      <c r="AM414" s="1"/>
      <c r="AN414" s="1"/>
      <c r="AO414" s="1"/>
    </row>
    <row r="415" spans="1:41" ht="14.25" customHeight="1">
      <c r="A415" s="1"/>
      <c r="B415" s="1"/>
      <c r="C415" s="115">
        <v>56584</v>
      </c>
      <c r="D415" s="125">
        <v>389</v>
      </c>
      <c r="E415" s="146"/>
      <c r="F415" s="227" t="e">
        <f t="shared" si="3"/>
        <v>#DIV/0!</v>
      </c>
      <c r="G415" s="182"/>
      <c r="H415" s="227" t="e">
        <f t="shared" si="4"/>
        <v>#DIV/0!</v>
      </c>
      <c r="I415" s="182"/>
      <c r="J415" s="225" t="e">
        <f t="shared" si="5"/>
        <v>#DIV/0!</v>
      </c>
      <c r="K415" s="182"/>
      <c r="L415" s="225">
        <f>'F5 - Operación '!Q387</f>
        <v>0</v>
      </c>
      <c r="M415" s="182"/>
      <c r="N415" s="145">
        <f t="shared" si="9"/>
        <v>0</v>
      </c>
      <c r="O415" s="227" t="e">
        <f t="shared" si="6"/>
        <v>#DIV/0!</v>
      </c>
      <c r="P415" s="182"/>
      <c r="Q415" s="1"/>
      <c r="R415" s="1"/>
      <c r="S415" s="132"/>
      <c r="T415" s="143"/>
      <c r="U415" s="143"/>
      <c r="V415" s="1"/>
      <c r="W415" s="1"/>
      <c r="X415" s="1"/>
      <c r="Y415" s="1"/>
      <c r="Z415" s="1"/>
      <c r="AA415" s="1"/>
      <c r="AB415" s="1"/>
      <c r="AC415" s="1"/>
      <c r="AD415" s="1"/>
      <c r="AE415" s="1"/>
      <c r="AF415" s="1"/>
      <c r="AG415" s="1"/>
      <c r="AH415" s="1"/>
      <c r="AI415" s="1"/>
      <c r="AJ415" s="1"/>
      <c r="AK415" s="1"/>
      <c r="AL415" s="1"/>
      <c r="AM415" s="1"/>
      <c r="AN415" s="1"/>
      <c r="AO415" s="1"/>
    </row>
    <row r="416" spans="1:41" ht="14.25" customHeight="1">
      <c r="A416" s="1"/>
      <c r="B416" s="1"/>
      <c r="C416" s="115">
        <v>56615</v>
      </c>
      <c r="D416" s="125">
        <v>390</v>
      </c>
      <c r="E416" s="146"/>
      <c r="F416" s="227" t="e">
        <f t="shared" si="3"/>
        <v>#DIV/0!</v>
      </c>
      <c r="G416" s="182"/>
      <c r="H416" s="227" t="e">
        <f t="shared" si="4"/>
        <v>#DIV/0!</v>
      </c>
      <c r="I416" s="182"/>
      <c r="J416" s="225" t="e">
        <f t="shared" si="5"/>
        <v>#DIV/0!</v>
      </c>
      <c r="K416" s="182"/>
      <c r="L416" s="225">
        <f>'F5 - Operación '!Q388</f>
        <v>0</v>
      </c>
      <c r="M416" s="182"/>
      <c r="N416" s="145">
        <f t="shared" si="9"/>
        <v>0</v>
      </c>
      <c r="O416" s="227" t="e">
        <f t="shared" si="6"/>
        <v>#DIV/0!</v>
      </c>
      <c r="P416" s="182"/>
      <c r="Q416" s="1"/>
      <c r="R416" s="1"/>
      <c r="S416" s="132"/>
      <c r="T416" s="143"/>
      <c r="U416" s="143"/>
      <c r="V416" s="1"/>
      <c r="W416" s="1"/>
      <c r="X416" s="1"/>
      <c r="Y416" s="1"/>
      <c r="Z416" s="1"/>
      <c r="AA416" s="1"/>
      <c r="AB416" s="1"/>
      <c r="AC416" s="1"/>
      <c r="AD416" s="1"/>
      <c r="AE416" s="1"/>
      <c r="AF416" s="1"/>
      <c r="AG416" s="1"/>
      <c r="AH416" s="1"/>
      <c r="AI416" s="1"/>
      <c r="AJ416" s="1"/>
      <c r="AK416" s="1"/>
      <c r="AL416" s="1"/>
      <c r="AM416" s="1"/>
      <c r="AN416" s="1"/>
      <c r="AO416" s="1"/>
    </row>
    <row r="417" spans="1:41" ht="14.25" customHeight="1">
      <c r="A417" s="1"/>
      <c r="B417" s="1"/>
      <c r="C417" s="115">
        <v>56646</v>
      </c>
      <c r="D417" s="125">
        <v>391</v>
      </c>
      <c r="E417" s="146"/>
      <c r="F417" s="227" t="e">
        <f t="shared" si="3"/>
        <v>#DIV/0!</v>
      </c>
      <c r="G417" s="182"/>
      <c r="H417" s="227" t="e">
        <f t="shared" si="4"/>
        <v>#DIV/0!</v>
      </c>
      <c r="I417" s="182"/>
      <c r="J417" s="225" t="e">
        <f t="shared" si="5"/>
        <v>#DIV/0!</v>
      </c>
      <c r="K417" s="182"/>
      <c r="L417" s="225">
        <f>'F5 - Operación '!Q389</f>
        <v>0</v>
      </c>
      <c r="M417" s="182"/>
      <c r="N417" s="145">
        <f t="shared" si="9"/>
        <v>0</v>
      </c>
      <c r="O417" s="227" t="e">
        <f t="shared" si="6"/>
        <v>#DIV/0!</v>
      </c>
      <c r="P417" s="182"/>
      <c r="Q417" s="1"/>
      <c r="R417" s="1"/>
      <c r="S417" s="132"/>
      <c r="T417" s="143"/>
      <c r="U417" s="143"/>
      <c r="V417" s="1"/>
      <c r="W417" s="1"/>
      <c r="X417" s="1"/>
      <c r="Y417" s="1"/>
      <c r="Z417" s="1"/>
      <c r="AA417" s="1"/>
      <c r="AB417" s="1"/>
      <c r="AC417" s="1"/>
      <c r="AD417" s="1"/>
      <c r="AE417" s="1"/>
      <c r="AF417" s="1"/>
      <c r="AG417" s="1"/>
      <c r="AH417" s="1"/>
      <c r="AI417" s="1"/>
      <c r="AJ417" s="1"/>
      <c r="AK417" s="1"/>
      <c r="AL417" s="1"/>
      <c r="AM417" s="1"/>
      <c r="AN417" s="1"/>
      <c r="AO417" s="1"/>
    </row>
    <row r="418" spans="1:41" ht="14.25" customHeight="1">
      <c r="A418" s="1"/>
      <c r="B418" s="1"/>
      <c r="C418" s="115">
        <v>56674</v>
      </c>
      <c r="D418" s="125">
        <v>392</v>
      </c>
      <c r="E418" s="146"/>
      <c r="F418" s="227" t="e">
        <f t="shared" si="3"/>
        <v>#DIV/0!</v>
      </c>
      <c r="G418" s="182"/>
      <c r="H418" s="227" t="e">
        <f t="shared" si="4"/>
        <v>#DIV/0!</v>
      </c>
      <c r="I418" s="182"/>
      <c r="J418" s="225" t="e">
        <f t="shared" si="5"/>
        <v>#DIV/0!</v>
      </c>
      <c r="K418" s="182"/>
      <c r="L418" s="225">
        <f>'F5 - Operación '!Q390</f>
        <v>0</v>
      </c>
      <c r="M418" s="182"/>
      <c r="N418" s="145">
        <f t="shared" si="9"/>
        <v>0</v>
      </c>
      <c r="O418" s="227" t="e">
        <f t="shared" si="6"/>
        <v>#DIV/0!</v>
      </c>
      <c r="P418" s="182"/>
      <c r="Q418" s="1"/>
      <c r="R418" s="1"/>
      <c r="S418" s="132"/>
      <c r="T418" s="143"/>
      <c r="U418" s="143"/>
      <c r="V418" s="1"/>
      <c r="W418" s="1"/>
      <c r="X418" s="1"/>
      <c r="Y418" s="1"/>
      <c r="Z418" s="1"/>
      <c r="AA418" s="1"/>
      <c r="AB418" s="1"/>
      <c r="AC418" s="1"/>
      <c r="AD418" s="1"/>
      <c r="AE418" s="1"/>
      <c r="AF418" s="1"/>
      <c r="AG418" s="1"/>
      <c r="AH418" s="1"/>
      <c r="AI418" s="1"/>
      <c r="AJ418" s="1"/>
      <c r="AK418" s="1"/>
      <c r="AL418" s="1"/>
      <c r="AM418" s="1"/>
      <c r="AN418" s="1"/>
      <c r="AO418" s="1"/>
    </row>
    <row r="419" spans="1:41" ht="14.25" customHeight="1">
      <c r="A419" s="1"/>
      <c r="B419" s="1"/>
      <c r="C419" s="115">
        <v>56705</v>
      </c>
      <c r="D419" s="125">
        <v>393</v>
      </c>
      <c r="E419" s="146"/>
      <c r="F419" s="227" t="e">
        <f t="shared" si="3"/>
        <v>#DIV/0!</v>
      </c>
      <c r="G419" s="182"/>
      <c r="H419" s="227" t="e">
        <f t="shared" si="4"/>
        <v>#DIV/0!</v>
      </c>
      <c r="I419" s="182"/>
      <c r="J419" s="225" t="e">
        <f t="shared" si="5"/>
        <v>#DIV/0!</v>
      </c>
      <c r="K419" s="182"/>
      <c r="L419" s="225">
        <f>'F5 - Operación '!Q391</f>
        <v>0</v>
      </c>
      <c r="M419" s="182"/>
      <c r="N419" s="145">
        <f t="shared" si="9"/>
        <v>0</v>
      </c>
      <c r="O419" s="227" t="e">
        <f t="shared" si="6"/>
        <v>#DIV/0!</v>
      </c>
      <c r="P419" s="182"/>
      <c r="Q419" s="1"/>
      <c r="R419" s="1"/>
      <c r="S419" s="132"/>
      <c r="T419" s="143"/>
      <c r="U419" s="143"/>
      <c r="V419" s="1"/>
      <c r="W419" s="1"/>
      <c r="X419" s="1"/>
      <c r="Y419" s="1"/>
      <c r="Z419" s="1"/>
      <c r="AA419" s="1"/>
      <c r="AB419" s="1"/>
      <c r="AC419" s="1"/>
      <c r="AD419" s="1"/>
      <c r="AE419" s="1"/>
      <c r="AF419" s="1"/>
      <c r="AG419" s="1"/>
      <c r="AH419" s="1"/>
      <c r="AI419" s="1"/>
      <c r="AJ419" s="1"/>
      <c r="AK419" s="1"/>
      <c r="AL419" s="1"/>
      <c r="AM419" s="1"/>
      <c r="AN419" s="1"/>
      <c r="AO419" s="1"/>
    </row>
    <row r="420" spans="1:41" ht="14.25" customHeight="1">
      <c r="A420" s="1"/>
      <c r="B420" s="1"/>
      <c r="C420" s="115">
        <v>56735</v>
      </c>
      <c r="D420" s="125">
        <v>394</v>
      </c>
      <c r="E420" s="146"/>
      <c r="F420" s="227" t="e">
        <f t="shared" si="3"/>
        <v>#DIV/0!</v>
      </c>
      <c r="G420" s="182"/>
      <c r="H420" s="227" t="e">
        <f t="shared" si="4"/>
        <v>#DIV/0!</v>
      </c>
      <c r="I420" s="182"/>
      <c r="J420" s="225" t="e">
        <f t="shared" si="5"/>
        <v>#DIV/0!</v>
      </c>
      <c r="K420" s="182"/>
      <c r="L420" s="225">
        <f>'F5 - Operación '!Q392</f>
        <v>0</v>
      </c>
      <c r="M420" s="182"/>
      <c r="N420" s="145">
        <f t="shared" si="9"/>
        <v>0</v>
      </c>
      <c r="O420" s="227" t="e">
        <f t="shared" si="6"/>
        <v>#DIV/0!</v>
      </c>
      <c r="P420" s="182"/>
      <c r="Q420" s="1"/>
      <c r="R420" s="1"/>
      <c r="S420" s="132"/>
      <c r="T420" s="143"/>
      <c r="U420" s="143"/>
      <c r="V420" s="1"/>
      <c r="W420" s="1"/>
      <c r="X420" s="1"/>
      <c r="Y420" s="1"/>
      <c r="Z420" s="1"/>
      <c r="AA420" s="1"/>
      <c r="AB420" s="1"/>
      <c r="AC420" s="1"/>
      <c r="AD420" s="1"/>
      <c r="AE420" s="1"/>
      <c r="AF420" s="1"/>
      <c r="AG420" s="1"/>
      <c r="AH420" s="1"/>
      <c r="AI420" s="1"/>
      <c r="AJ420" s="1"/>
      <c r="AK420" s="1"/>
      <c r="AL420" s="1"/>
      <c r="AM420" s="1"/>
      <c r="AN420" s="1"/>
      <c r="AO420" s="1"/>
    </row>
    <row r="421" spans="1:41" ht="14.25" customHeight="1">
      <c r="A421" s="1"/>
      <c r="B421" s="1"/>
      <c r="C421" s="115">
        <v>56766</v>
      </c>
      <c r="D421" s="125">
        <v>395</v>
      </c>
      <c r="E421" s="146"/>
      <c r="F421" s="227" t="e">
        <f t="shared" si="3"/>
        <v>#DIV/0!</v>
      </c>
      <c r="G421" s="182"/>
      <c r="H421" s="227" t="e">
        <f t="shared" si="4"/>
        <v>#DIV/0!</v>
      </c>
      <c r="I421" s="182"/>
      <c r="J421" s="225" t="e">
        <f t="shared" si="5"/>
        <v>#DIV/0!</v>
      </c>
      <c r="K421" s="182"/>
      <c r="L421" s="225">
        <f>'F5 - Operación '!Q393</f>
        <v>0</v>
      </c>
      <c r="M421" s="182"/>
      <c r="N421" s="145">
        <f t="shared" si="9"/>
        <v>0</v>
      </c>
      <c r="O421" s="227" t="e">
        <f t="shared" si="6"/>
        <v>#DIV/0!</v>
      </c>
      <c r="P421" s="182"/>
      <c r="Q421" s="1"/>
      <c r="R421" s="1"/>
      <c r="S421" s="132"/>
      <c r="T421" s="143"/>
      <c r="U421" s="143"/>
      <c r="V421" s="1"/>
      <c r="W421" s="1"/>
      <c r="X421" s="1"/>
      <c r="Y421" s="1"/>
      <c r="Z421" s="1"/>
      <c r="AA421" s="1"/>
      <c r="AB421" s="1"/>
      <c r="AC421" s="1"/>
      <c r="AD421" s="1"/>
      <c r="AE421" s="1"/>
      <c r="AF421" s="1"/>
      <c r="AG421" s="1"/>
      <c r="AH421" s="1"/>
      <c r="AI421" s="1"/>
      <c r="AJ421" s="1"/>
      <c r="AK421" s="1"/>
      <c r="AL421" s="1"/>
      <c r="AM421" s="1"/>
      <c r="AN421" s="1"/>
      <c r="AO421" s="1"/>
    </row>
    <row r="422" spans="1:41" ht="14.25" customHeight="1">
      <c r="A422" s="1"/>
      <c r="B422" s="1"/>
      <c r="C422" s="115">
        <v>56796</v>
      </c>
      <c r="D422" s="125">
        <v>396</v>
      </c>
      <c r="E422" s="146"/>
      <c r="F422" s="227" t="e">
        <f t="shared" si="3"/>
        <v>#DIV/0!</v>
      </c>
      <c r="G422" s="182"/>
      <c r="H422" s="227" t="e">
        <f t="shared" si="4"/>
        <v>#DIV/0!</v>
      </c>
      <c r="I422" s="182"/>
      <c r="J422" s="225" t="e">
        <f t="shared" si="5"/>
        <v>#DIV/0!</v>
      </c>
      <c r="K422" s="182"/>
      <c r="L422" s="225">
        <f>'F5 - Operación '!Q394</f>
        <v>0</v>
      </c>
      <c r="M422" s="182"/>
      <c r="N422" s="145">
        <f t="shared" si="9"/>
        <v>0</v>
      </c>
      <c r="O422" s="227" t="e">
        <f t="shared" si="6"/>
        <v>#DIV/0!</v>
      </c>
      <c r="P422" s="182"/>
      <c r="Q422" s="1"/>
      <c r="R422" s="1"/>
      <c r="S422" s="132"/>
      <c r="T422" s="143"/>
      <c r="U422" s="143"/>
      <c r="V422" s="1"/>
      <c r="W422" s="1"/>
      <c r="X422" s="1"/>
      <c r="Y422" s="1"/>
      <c r="Z422" s="1"/>
      <c r="AA422" s="1"/>
      <c r="AB422" s="1"/>
      <c r="AC422" s="1"/>
      <c r="AD422" s="1"/>
      <c r="AE422" s="1"/>
      <c r="AF422" s="1"/>
      <c r="AG422" s="1"/>
      <c r="AH422" s="1"/>
      <c r="AI422" s="1"/>
      <c r="AJ422" s="1"/>
      <c r="AK422" s="1"/>
      <c r="AL422" s="1"/>
      <c r="AM422" s="1"/>
      <c r="AN422" s="1"/>
      <c r="AO422" s="1"/>
    </row>
    <row r="423" spans="1:41" ht="14.25" customHeight="1">
      <c r="A423" s="1"/>
      <c r="B423" s="1"/>
      <c r="C423" s="115">
        <v>56827</v>
      </c>
      <c r="D423" s="125">
        <v>397</v>
      </c>
      <c r="E423" s="146"/>
      <c r="F423" s="227" t="e">
        <f t="shared" si="3"/>
        <v>#DIV/0!</v>
      </c>
      <c r="G423" s="182"/>
      <c r="H423" s="227" t="e">
        <f t="shared" si="4"/>
        <v>#DIV/0!</v>
      </c>
      <c r="I423" s="182"/>
      <c r="J423" s="225" t="e">
        <f t="shared" si="5"/>
        <v>#DIV/0!</v>
      </c>
      <c r="K423" s="182"/>
      <c r="L423" s="225">
        <f>'F5 - Operación '!Q395</f>
        <v>0</v>
      </c>
      <c r="M423" s="182"/>
      <c r="N423" s="145">
        <f t="shared" si="9"/>
        <v>0</v>
      </c>
      <c r="O423" s="227" t="e">
        <f t="shared" si="6"/>
        <v>#DIV/0!</v>
      </c>
      <c r="P423" s="182"/>
      <c r="Q423" s="1"/>
      <c r="R423" s="1"/>
      <c r="S423" s="132"/>
      <c r="T423" s="143"/>
      <c r="U423" s="143"/>
      <c r="V423" s="1"/>
      <c r="W423" s="1"/>
      <c r="X423" s="1"/>
      <c r="Y423" s="1"/>
      <c r="Z423" s="1"/>
      <c r="AA423" s="1"/>
      <c r="AB423" s="1"/>
      <c r="AC423" s="1"/>
      <c r="AD423" s="1"/>
      <c r="AE423" s="1"/>
      <c r="AF423" s="1"/>
      <c r="AG423" s="1"/>
      <c r="AH423" s="1"/>
      <c r="AI423" s="1"/>
      <c r="AJ423" s="1"/>
      <c r="AK423" s="1"/>
      <c r="AL423" s="1"/>
      <c r="AM423" s="1"/>
      <c r="AN423" s="1"/>
      <c r="AO423" s="1"/>
    </row>
    <row r="424" spans="1:41" ht="14.25" customHeight="1">
      <c r="A424" s="1"/>
      <c r="B424" s="1"/>
      <c r="C424" s="115">
        <v>56858</v>
      </c>
      <c r="D424" s="125">
        <v>398</v>
      </c>
      <c r="E424" s="146"/>
      <c r="F424" s="227" t="e">
        <f t="shared" si="3"/>
        <v>#DIV/0!</v>
      </c>
      <c r="G424" s="182"/>
      <c r="H424" s="227" t="e">
        <f t="shared" si="4"/>
        <v>#DIV/0!</v>
      </c>
      <c r="I424" s="182"/>
      <c r="J424" s="225" t="e">
        <f t="shared" si="5"/>
        <v>#DIV/0!</v>
      </c>
      <c r="K424" s="182"/>
      <c r="L424" s="225">
        <f>'F5 - Operación '!Q396</f>
        <v>0</v>
      </c>
      <c r="M424" s="182"/>
      <c r="N424" s="145">
        <f t="shared" si="9"/>
        <v>0</v>
      </c>
      <c r="O424" s="227" t="e">
        <f t="shared" si="6"/>
        <v>#DIV/0!</v>
      </c>
      <c r="P424" s="182"/>
      <c r="Q424" s="1"/>
      <c r="R424" s="1"/>
      <c r="S424" s="132"/>
      <c r="T424" s="143"/>
      <c r="U424" s="143"/>
      <c r="V424" s="1"/>
      <c r="W424" s="1"/>
      <c r="X424" s="1"/>
      <c r="Y424" s="1"/>
      <c r="Z424" s="1"/>
      <c r="AA424" s="1"/>
      <c r="AB424" s="1"/>
      <c r="AC424" s="1"/>
      <c r="AD424" s="1"/>
      <c r="AE424" s="1"/>
      <c r="AF424" s="1"/>
      <c r="AG424" s="1"/>
      <c r="AH424" s="1"/>
      <c r="AI424" s="1"/>
      <c r="AJ424" s="1"/>
      <c r="AK424" s="1"/>
      <c r="AL424" s="1"/>
      <c r="AM424" s="1"/>
      <c r="AN424" s="1"/>
      <c r="AO424" s="1"/>
    </row>
    <row r="425" spans="1:41" ht="14.25" customHeight="1">
      <c r="A425" s="1"/>
      <c r="B425" s="1"/>
      <c r="C425" s="115">
        <v>56888</v>
      </c>
      <c r="D425" s="125">
        <v>399</v>
      </c>
      <c r="E425" s="146"/>
      <c r="F425" s="227" t="e">
        <f t="shared" si="3"/>
        <v>#DIV/0!</v>
      </c>
      <c r="G425" s="182"/>
      <c r="H425" s="227" t="e">
        <f t="shared" si="4"/>
        <v>#DIV/0!</v>
      </c>
      <c r="I425" s="182"/>
      <c r="J425" s="225" t="e">
        <f t="shared" si="5"/>
        <v>#DIV/0!</v>
      </c>
      <c r="K425" s="182"/>
      <c r="L425" s="225">
        <f>'F5 - Operación '!Q397</f>
        <v>0</v>
      </c>
      <c r="M425" s="182"/>
      <c r="N425" s="145">
        <f t="shared" si="9"/>
        <v>0</v>
      </c>
      <c r="O425" s="227" t="e">
        <f t="shared" si="6"/>
        <v>#DIV/0!</v>
      </c>
      <c r="P425" s="182"/>
      <c r="Q425" s="1"/>
      <c r="R425" s="1"/>
      <c r="S425" s="132"/>
      <c r="T425" s="143"/>
      <c r="U425" s="143"/>
      <c r="V425" s="1"/>
      <c r="W425" s="1"/>
      <c r="X425" s="1"/>
      <c r="Y425" s="1"/>
      <c r="Z425" s="1"/>
      <c r="AA425" s="1"/>
      <c r="AB425" s="1"/>
      <c r="AC425" s="1"/>
      <c r="AD425" s="1"/>
      <c r="AE425" s="1"/>
      <c r="AF425" s="1"/>
      <c r="AG425" s="1"/>
      <c r="AH425" s="1"/>
      <c r="AI425" s="1"/>
      <c r="AJ425" s="1"/>
      <c r="AK425" s="1"/>
      <c r="AL425" s="1"/>
      <c r="AM425" s="1"/>
      <c r="AN425" s="1"/>
      <c r="AO425" s="1"/>
    </row>
    <row r="426" spans="1:41" ht="14.25" customHeight="1">
      <c r="A426" s="1"/>
      <c r="B426" s="1"/>
      <c r="C426" s="115">
        <v>56919</v>
      </c>
      <c r="D426" s="125">
        <v>400</v>
      </c>
      <c r="E426" s="146"/>
      <c r="F426" s="227" t="e">
        <f t="shared" si="3"/>
        <v>#DIV/0!</v>
      </c>
      <c r="G426" s="182"/>
      <c r="H426" s="227" t="e">
        <f t="shared" si="4"/>
        <v>#DIV/0!</v>
      </c>
      <c r="I426" s="182"/>
      <c r="J426" s="225" t="e">
        <f t="shared" si="5"/>
        <v>#DIV/0!</v>
      </c>
      <c r="K426" s="182"/>
      <c r="L426" s="225">
        <f>'F5 - Operación '!Q398</f>
        <v>0</v>
      </c>
      <c r="M426" s="182"/>
      <c r="N426" s="145">
        <f t="shared" si="9"/>
        <v>0</v>
      </c>
      <c r="O426" s="227" t="e">
        <f t="shared" si="6"/>
        <v>#DIV/0!</v>
      </c>
      <c r="P426" s="182"/>
      <c r="Q426" s="1"/>
      <c r="R426" s="1"/>
      <c r="S426" s="132"/>
      <c r="T426" s="143"/>
      <c r="U426" s="143"/>
      <c r="V426" s="1"/>
      <c r="W426" s="1"/>
      <c r="X426" s="1"/>
      <c r="Y426" s="1"/>
      <c r="Z426" s="1"/>
      <c r="AA426" s="1"/>
      <c r="AB426" s="1"/>
      <c r="AC426" s="1"/>
      <c r="AD426" s="1"/>
      <c r="AE426" s="1"/>
      <c r="AF426" s="1"/>
      <c r="AG426" s="1"/>
      <c r="AH426" s="1"/>
      <c r="AI426" s="1"/>
      <c r="AJ426" s="1"/>
      <c r="AK426" s="1"/>
      <c r="AL426" s="1"/>
      <c r="AM426" s="1"/>
      <c r="AN426" s="1"/>
      <c r="AO426" s="1"/>
    </row>
    <row r="427" spans="1:41" ht="14.25" customHeight="1">
      <c r="A427" s="1"/>
      <c r="B427" s="1"/>
      <c r="C427" s="115">
        <v>56949</v>
      </c>
      <c r="D427" s="125">
        <v>401</v>
      </c>
      <c r="E427" s="146"/>
      <c r="F427" s="227" t="e">
        <f t="shared" si="3"/>
        <v>#DIV/0!</v>
      </c>
      <c r="G427" s="182"/>
      <c r="H427" s="227" t="e">
        <f t="shared" si="4"/>
        <v>#DIV/0!</v>
      </c>
      <c r="I427" s="182"/>
      <c r="J427" s="225" t="e">
        <f t="shared" si="5"/>
        <v>#DIV/0!</v>
      </c>
      <c r="K427" s="182"/>
      <c r="L427" s="225">
        <f>'F5 - Operación '!Q399</f>
        <v>0</v>
      </c>
      <c r="M427" s="182"/>
      <c r="N427" s="145">
        <f t="shared" si="9"/>
        <v>0</v>
      </c>
      <c r="O427" s="227" t="e">
        <f t="shared" si="6"/>
        <v>#DIV/0!</v>
      </c>
      <c r="P427" s="182"/>
      <c r="Q427" s="1"/>
      <c r="R427" s="1"/>
      <c r="S427" s="132"/>
      <c r="T427" s="143"/>
      <c r="U427" s="143"/>
      <c r="V427" s="1"/>
      <c r="W427" s="1"/>
      <c r="X427" s="1"/>
      <c r="Y427" s="1"/>
      <c r="Z427" s="1"/>
      <c r="AA427" s="1"/>
      <c r="AB427" s="1"/>
      <c r="AC427" s="1"/>
      <c r="AD427" s="1"/>
      <c r="AE427" s="1"/>
      <c r="AF427" s="1"/>
      <c r="AG427" s="1"/>
      <c r="AH427" s="1"/>
      <c r="AI427" s="1"/>
      <c r="AJ427" s="1"/>
      <c r="AK427" s="1"/>
      <c r="AL427" s="1"/>
      <c r="AM427" s="1"/>
      <c r="AN427" s="1"/>
      <c r="AO427" s="1"/>
    </row>
    <row r="428" spans="1:41" ht="14.25" customHeight="1">
      <c r="A428" s="1"/>
      <c r="B428" s="1"/>
      <c r="C428" s="115">
        <v>56980</v>
      </c>
      <c r="D428" s="125">
        <v>402</v>
      </c>
      <c r="E428" s="146"/>
      <c r="F428" s="227" t="e">
        <f t="shared" si="3"/>
        <v>#DIV/0!</v>
      </c>
      <c r="G428" s="182"/>
      <c r="H428" s="227" t="e">
        <f t="shared" si="4"/>
        <v>#DIV/0!</v>
      </c>
      <c r="I428" s="182"/>
      <c r="J428" s="225" t="e">
        <f t="shared" si="5"/>
        <v>#DIV/0!</v>
      </c>
      <c r="K428" s="182"/>
      <c r="L428" s="225">
        <f>'F5 - Operación '!Q400</f>
        <v>0</v>
      </c>
      <c r="M428" s="182"/>
      <c r="N428" s="145">
        <f t="shared" si="9"/>
        <v>0</v>
      </c>
      <c r="O428" s="227" t="e">
        <f t="shared" si="6"/>
        <v>#DIV/0!</v>
      </c>
      <c r="P428" s="182"/>
      <c r="Q428" s="1"/>
      <c r="R428" s="1"/>
      <c r="S428" s="132"/>
      <c r="T428" s="143"/>
      <c r="U428" s="143"/>
      <c r="V428" s="1"/>
      <c r="W428" s="1"/>
      <c r="X428" s="1"/>
      <c r="Y428" s="1"/>
      <c r="Z428" s="1"/>
      <c r="AA428" s="1"/>
      <c r="AB428" s="1"/>
      <c r="AC428" s="1"/>
      <c r="AD428" s="1"/>
      <c r="AE428" s="1"/>
      <c r="AF428" s="1"/>
      <c r="AG428" s="1"/>
      <c r="AH428" s="1"/>
      <c r="AI428" s="1"/>
      <c r="AJ428" s="1"/>
      <c r="AK428" s="1"/>
      <c r="AL428" s="1"/>
      <c r="AM428" s="1"/>
      <c r="AN428" s="1"/>
      <c r="AO428" s="1"/>
    </row>
    <row r="429" spans="1:41" ht="14.25" customHeight="1">
      <c r="A429" s="1"/>
      <c r="B429" s="1"/>
      <c r="C429" s="115">
        <v>57011</v>
      </c>
      <c r="D429" s="125">
        <v>403</v>
      </c>
      <c r="E429" s="146"/>
      <c r="F429" s="227" t="e">
        <f t="shared" si="3"/>
        <v>#DIV/0!</v>
      </c>
      <c r="G429" s="182"/>
      <c r="H429" s="227" t="e">
        <f t="shared" si="4"/>
        <v>#DIV/0!</v>
      </c>
      <c r="I429" s="182"/>
      <c r="J429" s="225" t="e">
        <f t="shared" si="5"/>
        <v>#DIV/0!</v>
      </c>
      <c r="K429" s="182"/>
      <c r="L429" s="225">
        <f>'F5 - Operación '!Q401</f>
        <v>0</v>
      </c>
      <c r="M429" s="182"/>
      <c r="N429" s="145">
        <f t="shared" si="9"/>
        <v>0</v>
      </c>
      <c r="O429" s="227" t="e">
        <f t="shared" si="6"/>
        <v>#DIV/0!</v>
      </c>
      <c r="P429" s="182"/>
      <c r="Q429" s="1"/>
      <c r="R429" s="1"/>
      <c r="S429" s="132"/>
      <c r="T429" s="143"/>
      <c r="U429" s="143"/>
      <c r="V429" s="1"/>
      <c r="W429" s="1"/>
      <c r="X429" s="1"/>
      <c r="Y429" s="1"/>
      <c r="Z429" s="1"/>
      <c r="AA429" s="1"/>
      <c r="AB429" s="1"/>
      <c r="AC429" s="1"/>
      <c r="AD429" s="1"/>
      <c r="AE429" s="1"/>
      <c r="AF429" s="1"/>
      <c r="AG429" s="1"/>
      <c r="AH429" s="1"/>
      <c r="AI429" s="1"/>
      <c r="AJ429" s="1"/>
      <c r="AK429" s="1"/>
      <c r="AL429" s="1"/>
      <c r="AM429" s="1"/>
      <c r="AN429" s="1"/>
      <c r="AO429" s="1"/>
    </row>
    <row r="430" spans="1:41" ht="14.25" customHeight="1">
      <c r="A430" s="1"/>
      <c r="B430" s="1"/>
      <c r="C430" s="115">
        <v>57040</v>
      </c>
      <c r="D430" s="125">
        <v>404</v>
      </c>
      <c r="E430" s="146"/>
      <c r="F430" s="227" t="e">
        <f t="shared" si="3"/>
        <v>#DIV/0!</v>
      </c>
      <c r="G430" s="182"/>
      <c r="H430" s="227" t="e">
        <f t="shared" si="4"/>
        <v>#DIV/0!</v>
      </c>
      <c r="I430" s="182"/>
      <c r="J430" s="225" t="e">
        <f t="shared" si="5"/>
        <v>#DIV/0!</v>
      </c>
      <c r="K430" s="182"/>
      <c r="L430" s="225">
        <f>'F5 - Operación '!Q402</f>
        <v>0</v>
      </c>
      <c r="M430" s="182"/>
      <c r="N430" s="145">
        <f t="shared" si="9"/>
        <v>0</v>
      </c>
      <c r="O430" s="227" t="e">
        <f t="shared" si="6"/>
        <v>#DIV/0!</v>
      </c>
      <c r="P430" s="182"/>
      <c r="Q430" s="1"/>
      <c r="R430" s="1"/>
      <c r="S430" s="132"/>
      <c r="T430" s="143"/>
      <c r="U430" s="143"/>
      <c r="V430" s="1"/>
      <c r="W430" s="1"/>
      <c r="X430" s="1"/>
      <c r="Y430" s="1"/>
      <c r="Z430" s="1"/>
      <c r="AA430" s="1"/>
      <c r="AB430" s="1"/>
      <c r="AC430" s="1"/>
      <c r="AD430" s="1"/>
      <c r="AE430" s="1"/>
      <c r="AF430" s="1"/>
      <c r="AG430" s="1"/>
      <c r="AH430" s="1"/>
      <c r="AI430" s="1"/>
      <c r="AJ430" s="1"/>
      <c r="AK430" s="1"/>
      <c r="AL430" s="1"/>
      <c r="AM430" s="1"/>
      <c r="AN430" s="1"/>
      <c r="AO430" s="1"/>
    </row>
    <row r="431" spans="1:41" ht="14.25" customHeight="1">
      <c r="A431" s="1"/>
      <c r="B431" s="1"/>
      <c r="C431" s="115">
        <v>57071</v>
      </c>
      <c r="D431" s="125">
        <v>405</v>
      </c>
      <c r="E431" s="146"/>
      <c r="F431" s="227" t="e">
        <f t="shared" si="3"/>
        <v>#DIV/0!</v>
      </c>
      <c r="G431" s="182"/>
      <c r="H431" s="227" t="e">
        <f t="shared" si="4"/>
        <v>#DIV/0!</v>
      </c>
      <c r="I431" s="182"/>
      <c r="J431" s="225" t="e">
        <f t="shared" si="5"/>
        <v>#DIV/0!</v>
      </c>
      <c r="K431" s="182"/>
      <c r="L431" s="225">
        <f>'F5 - Operación '!Q403</f>
        <v>0</v>
      </c>
      <c r="M431" s="182"/>
      <c r="N431" s="145">
        <f t="shared" si="9"/>
        <v>0</v>
      </c>
      <c r="O431" s="227" t="e">
        <f t="shared" si="6"/>
        <v>#DIV/0!</v>
      </c>
      <c r="P431" s="182"/>
      <c r="Q431" s="1"/>
      <c r="R431" s="1"/>
      <c r="S431" s="132"/>
      <c r="T431" s="143"/>
      <c r="U431" s="143"/>
      <c r="V431" s="1"/>
      <c r="W431" s="1"/>
      <c r="X431" s="1"/>
      <c r="Y431" s="1"/>
      <c r="Z431" s="1"/>
      <c r="AA431" s="1"/>
      <c r="AB431" s="1"/>
      <c r="AC431" s="1"/>
      <c r="AD431" s="1"/>
      <c r="AE431" s="1"/>
      <c r="AF431" s="1"/>
      <c r="AG431" s="1"/>
      <c r="AH431" s="1"/>
      <c r="AI431" s="1"/>
      <c r="AJ431" s="1"/>
      <c r="AK431" s="1"/>
      <c r="AL431" s="1"/>
      <c r="AM431" s="1"/>
      <c r="AN431" s="1"/>
      <c r="AO431" s="1"/>
    </row>
    <row r="432" spans="1:41" ht="14.25" customHeight="1">
      <c r="A432" s="1"/>
      <c r="B432" s="1"/>
      <c r="C432" s="115">
        <v>57101</v>
      </c>
      <c r="D432" s="125">
        <v>406</v>
      </c>
      <c r="E432" s="146"/>
      <c r="F432" s="227" t="e">
        <f t="shared" si="3"/>
        <v>#DIV/0!</v>
      </c>
      <c r="G432" s="182"/>
      <c r="H432" s="227" t="e">
        <f t="shared" si="4"/>
        <v>#DIV/0!</v>
      </c>
      <c r="I432" s="182"/>
      <c r="J432" s="225" t="e">
        <f t="shared" si="5"/>
        <v>#DIV/0!</v>
      </c>
      <c r="K432" s="182"/>
      <c r="L432" s="225">
        <f>'F5 - Operación '!Q404</f>
        <v>0</v>
      </c>
      <c r="M432" s="182"/>
      <c r="N432" s="145">
        <f t="shared" si="9"/>
        <v>0</v>
      </c>
      <c r="O432" s="227" t="e">
        <f t="shared" si="6"/>
        <v>#DIV/0!</v>
      </c>
      <c r="P432" s="182"/>
      <c r="Q432" s="1"/>
      <c r="R432" s="1"/>
      <c r="S432" s="132"/>
      <c r="T432" s="143"/>
      <c r="U432" s="143"/>
      <c r="V432" s="1"/>
      <c r="W432" s="1"/>
      <c r="X432" s="1"/>
      <c r="Y432" s="1"/>
      <c r="Z432" s="1"/>
      <c r="AA432" s="1"/>
      <c r="AB432" s="1"/>
      <c r="AC432" s="1"/>
      <c r="AD432" s="1"/>
      <c r="AE432" s="1"/>
      <c r="AF432" s="1"/>
      <c r="AG432" s="1"/>
      <c r="AH432" s="1"/>
      <c r="AI432" s="1"/>
      <c r="AJ432" s="1"/>
      <c r="AK432" s="1"/>
      <c r="AL432" s="1"/>
      <c r="AM432" s="1"/>
      <c r="AN432" s="1"/>
      <c r="AO432" s="1"/>
    </row>
    <row r="433" spans="1:41" ht="14.25" customHeight="1">
      <c r="A433" s="1"/>
      <c r="B433" s="1"/>
      <c r="C433" s="115">
        <v>57132</v>
      </c>
      <c r="D433" s="125">
        <v>407</v>
      </c>
      <c r="E433" s="146"/>
      <c r="F433" s="227" t="e">
        <f t="shared" si="3"/>
        <v>#DIV/0!</v>
      </c>
      <c r="G433" s="182"/>
      <c r="H433" s="227" t="e">
        <f t="shared" si="4"/>
        <v>#DIV/0!</v>
      </c>
      <c r="I433" s="182"/>
      <c r="J433" s="225" t="e">
        <f t="shared" si="5"/>
        <v>#DIV/0!</v>
      </c>
      <c r="K433" s="182"/>
      <c r="L433" s="225">
        <f>'F5 - Operación '!Q405</f>
        <v>0</v>
      </c>
      <c r="M433" s="182"/>
      <c r="N433" s="145">
        <f t="shared" si="9"/>
        <v>0</v>
      </c>
      <c r="O433" s="227" t="e">
        <f t="shared" si="6"/>
        <v>#DIV/0!</v>
      </c>
      <c r="P433" s="182"/>
      <c r="Q433" s="1"/>
      <c r="R433" s="1"/>
      <c r="S433" s="132"/>
      <c r="T433" s="143"/>
      <c r="U433" s="143"/>
      <c r="V433" s="1"/>
      <c r="W433" s="1"/>
      <c r="X433" s="1"/>
      <c r="Y433" s="1"/>
      <c r="Z433" s="1"/>
      <c r="AA433" s="1"/>
      <c r="AB433" s="1"/>
      <c r="AC433" s="1"/>
      <c r="AD433" s="1"/>
      <c r="AE433" s="1"/>
      <c r="AF433" s="1"/>
      <c r="AG433" s="1"/>
      <c r="AH433" s="1"/>
      <c r="AI433" s="1"/>
      <c r="AJ433" s="1"/>
      <c r="AK433" s="1"/>
      <c r="AL433" s="1"/>
      <c r="AM433" s="1"/>
      <c r="AN433" s="1"/>
      <c r="AO433" s="1"/>
    </row>
    <row r="434" spans="1:41" ht="14.25" customHeight="1">
      <c r="A434" s="1"/>
      <c r="B434" s="1"/>
      <c r="C434" s="115">
        <v>57162</v>
      </c>
      <c r="D434" s="125">
        <v>408</v>
      </c>
      <c r="E434" s="146"/>
      <c r="F434" s="227" t="e">
        <f t="shared" si="3"/>
        <v>#DIV/0!</v>
      </c>
      <c r="G434" s="182"/>
      <c r="H434" s="227" t="e">
        <f t="shared" si="4"/>
        <v>#DIV/0!</v>
      </c>
      <c r="I434" s="182"/>
      <c r="J434" s="225" t="e">
        <f t="shared" si="5"/>
        <v>#DIV/0!</v>
      </c>
      <c r="K434" s="182"/>
      <c r="L434" s="225">
        <f>'F5 - Operación '!Q406</f>
        <v>0</v>
      </c>
      <c r="M434" s="182"/>
      <c r="N434" s="145">
        <f t="shared" si="9"/>
        <v>0</v>
      </c>
      <c r="O434" s="227" t="e">
        <f t="shared" si="6"/>
        <v>#DIV/0!</v>
      </c>
      <c r="P434" s="182"/>
      <c r="Q434" s="1"/>
      <c r="R434" s="1"/>
      <c r="S434" s="132"/>
      <c r="T434" s="143"/>
      <c r="U434" s="143"/>
      <c r="V434" s="1"/>
      <c r="W434" s="1"/>
      <c r="X434" s="1"/>
      <c r="Y434" s="1"/>
      <c r="Z434" s="1"/>
      <c r="AA434" s="1"/>
      <c r="AB434" s="1"/>
      <c r="AC434" s="1"/>
      <c r="AD434" s="1"/>
      <c r="AE434" s="1"/>
      <c r="AF434" s="1"/>
      <c r="AG434" s="1"/>
      <c r="AH434" s="1"/>
      <c r="AI434" s="1"/>
      <c r="AJ434" s="1"/>
      <c r="AK434" s="1"/>
      <c r="AL434" s="1"/>
      <c r="AM434" s="1"/>
      <c r="AN434" s="1"/>
      <c r="AO434" s="1"/>
    </row>
    <row r="435" spans="1:41" ht="14.25" customHeight="1">
      <c r="A435" s="1"/>
      <c r="B435" s="1"/>
      <c r="C435" s="115">
        <v>57193</v>
      </c>
      <c r="D435" s="125">
        <v>409</v>
      </c>
      <c r="E435" s="146"/>
      <c r="F435" s="227" t="e">
        <f t="shared" si="3"/>
        <v>#DIV/0!</v>
      </c>
      <c r="G435" s="182"/>
      <c r="H435" s="227" t="e">
        <f t="shared" si="4"/>
        <v>#DIV/0!</v>
      </c>
      <c r="I435" s="182"/>
      <c r="J435" s="225" t="e">
        <f t="shared" si="5"/>
        <v>#DIV/0!</v>
      </c>
      <c r="K435" s="182"/>
      <c r="L435" s="225">
        <f>'F5 - Operación '!Q407</f>
        <v>0</v>
      </c>
      <c r="M435" s="182"/>
      <c r="N435" s="145">
        <f t="shared" si="9"/>
        <v>0</v>
      </c>
      <c r="O435" s="227" t="e">
        <f t="shared" si="6"/>
        <v>#DIV/0!</v>
      </c>
      <c r="P435" s="182"/>
      <c r="Q435" s="1"/>
      <c r="R435" s="1"/>
      <c r="S435" s="132"/>
      <c r="T435" s="143"/>
      <c r="U435" s="143"/>
      <c r="V435" s="1"/>
      <c r="W435" s="1"/>
      <c r="X435" s="1"/>
      <c r="Y435" s="1"/>
      <c r="Z435" s="1"/>
      <c r="AA435" s="1"/>
      <c r="AB435" s="1"/>
      <c r="AC435" s="1"/>
      <c r="AD435" s="1"/>
      <c r="AE435" s="1"/>
      <c r="AF435" s="1"/>
      <c r="AG435" s="1"/>
      <c r="AH435" s="1"/>
      <c r="AI435" s="1"/>
      <c r="AJ435" s="1"/>
      <c r="AK435" s="1"/>
      <c r="AL435" s="1"/>
      <c r="AM435" s="1"/>
      <c r="AN435" s="1"/>
      <c r="AO435" s="1"/>
    </row>
    <row r="436" spans="1:41" ht="14.25" customHeight="1">
      <c r="A436" s="1"/>
      <c r="B436" s="1"/>
      <c r="C436" s="115">
        <v>57224</v>
      </c>
      <c r="D436" s="125">
        <v>410</v>
      </c>
      <c r="E436" s="146"/>
      <c r="F436" s="227" t="e">
        <f t="shared" si="3"/>
        <v>#DIV/0!</v>
      </c>
      <c r="G436" s="182"/>
      <c r="H436" s="227" t="e">
        <f t="shared" si="4"/>
        <v>#DIV/0!</v>
      </c>
      <c r="I436" s="182"/>
      <c r="J436" s="225" t="e">
        <f t="shared" si="5"/>
        <v>#DIV/0!</v>
      </c>
      <c r="K436" s="182"/>
      <c r="L436" s="225">
        <f>'F5 - Operación '!Q408</f>
        <v>0</v>
      </c>
      <c r="M436" s="182"/>
      <c r="N436" s="145">
        <f t="shared" si="9"/>
        <v>0</v>
      </c>
      <c r="O436" s="227" t="e">
        <f t="shared" si="6"/>
        <v>#DIV/0!</v>
      </c>
      <c r="P436" s="182"/>
      <c r="Q436" s="1"/>
      <c r="R436" s="1"/>
      <c r="S436" s="132"/>
      <c r="T436" s="143"/>
      <c r="U436" s="143"/>
      <c r="V436" s="1"/>
      <c r="W436" s="1"/>
      <c r="X436" s="1"/>
      <c r="Y436" s="1"/>
      <c r="Z436" s="1"/>
      <c r="AA436" s="1"/>
      <c r="AB436" s="1"/>
      <c r="AC436" s="1"/>
      <c r="AD436" s="1"/>
      <c r="AE436" s="1"/>
      <c r="AF436" s="1"/>
      <c r="AG436" s="1"/>
      <c r="AH436" s="1"/>
      <c r="AI436" s="1"/>
      <c r="AJ436" s="1"/>
      <c r="AK436" s="1"/>
      <c r="AL436" s="1"/>
      <c r="AM436" s="1"/>
      <c r="AN436" s="1"/>
      <c r="AO436" s="1"/>
    </row>
    <row r="437" spans="1:41" ht="14.25" customHeight="1">
      <c r="A437" s="1"/>
      <c r="B437" s="1"/>
      <c r="C437" s="115">
        <v>57254</v>
      </c>
      <c r="D437" s="125">
        <v>411</v>
      </c>
      <c r="E437" s="146"/>
      <c r="F437" s="227" t="e">
        <f t="shared" si="3"/>
        <v>#DIV/0!</v>
      </c>
      <c r="G437" s="182"/>
      <c r="H437" s="227" t="e">
        <f t="shared" si="4"/>
        <v>#DIV/0!</v>
      </c>
      <c r="I437" s="182"/>
      <c r="J437" s="225" t="e">
        <f t="shared" si="5"/>
        <v>#DIV/0!</v>
      </c>
      <c r="K437" s="182"/>
      <c r="L437" s="225">
        <f>'F5 - Operación '!Q409</f>
        <v>0</v>
      </c>
      <c r="M437" s="182"/>
      <c r="N437" s="145">
        <f t="shared" si="9"/>
        <v>0</v>
      </c>
      <c r="O437" s="227" t="e">
        <f t="shared" si="6"/>
        <v>#DIV/0!</v>
      </c>
      <c r="P437" s="182"/>
      <c r="Q437" s="1"/>
      <c r="R437" s="1"/>
      <c r="S437" s="132"/>
      <c r="T437" s="143"/>
      <c r="U437" s="143"/>
      <c r="V437" s="1"/>
      <c r="W437" s="1"/>
      <c r="X437" s="1"/>
      <c r="Y437" s="1"/>
      <c r="Z437" s="1"/>
      <c r="AA437" s="1"/>
      <c r="AB437" s="1"/>
      <c r="AC437" s="1"/>
      <c r="AD437" s="1"/>
      <c r="AE437" s="1"/>
      <c r="AF437" s="1"/>
      <c r="AG437" s="1"/>
      <c r="AH437" s="1"/>
      <c r="AI437" s="1"/>
      <c r="AJ437" s="1"/>
      <c r="AK437" s="1"/>
      <c r="AL437" s="1"/>
      <c r="AM437" s="1"/>
      <c r="AN437" s="1"/>
      <c r="AO437" s="1"/>
    </row>
    <row r="438" spans="1:41" ht="14.25" customHeight="1">
      <c r="A438" s="1"/>
      <c r="B438" s="1"/>
      <c r="C438" s="115">
        <v>57285</v>
      </c>
      <c r="D438" s="125">
        <v>412</v>
      </c>
      <c r="E438" s="146"/>
      <c r="F438" s="227" t="e">
        <f t="shared" si="3"/>
        <v>#DIV/0!</v>
      </c>
      <c r="G438" s="182"/>
      <c r="H438" s="227" t="e">
        <f t="shared" si="4"/>
        <v>#DIV/0!</v>
      </c>
      <c r="I438" s="182"/>
      <c r="J438" s="225" t="e">
        <f t="shared" si="5"/>
        <v>#DIV/0!</v>
      </c>
      <c r="K438" s="182"/>
      <c r="L438" s="225">
        <f>'F5 - Operación '!Q410</f>
        <v>0</v>
      </c>
      <c r="M438" s="182"/>
      <c r="N438" s="145">
        <f t="shared" si="9"/>
        <v>0</v>
      </c>
      <c r="O438" s="227" t="e">
        <f t="shared" si="6"/>
        <v>#DIV/0!</v>
      </c>
      <c r="P438" s="182"/>
      <c r="Q438" s="1"/>
      <c r="R438" s="1"/>
      <c r="S438" s="132"/>
      <c r="T438" s="143"/>
      <c r="U438" s="143"/>
      <c r="V438" s="1"/>
      <c r="W438" s="1"/>
      <c r="X438" s="1"/>
      <c r="Y438" s="1"/>
      <c r="Z438" s="1"/>
      <c r="AA438" s="1"/>
      <c r="AB438" s="1"/>
      <c r="AC438" s="1"/>
      <c r="AD438" s="1"/>
      <c r="AE438" s="1"/>
      <c r="AF438" s="1"/>
      <c r="AG438" s="1"/>
      <c r="AH438" s="1"/>
      <c r="AI438" s="1"/>
      <c r="AJ438" s="1"/>
      <c r="AK438" s="1"/>
      <c r="AL438" s="1"/>
      <c r="AM438" s="1"/>
      <c r="AN438" s="1"/>
      <c r="AO438" s="1"/>
    </row>
    <row r="439" spans="1:41" ht="14.25" customHeight="1">
      <c r="A439" s="1"/>
      <c r="B439" s="1"/>
      <c r="C439" s="115">
        <v>57315</v>
      </c>
      <c r="D439" s="125">
        <v>413</v>
      </c>
      <c r="E439" s="146"/>
      <c r="F439" s="227" t="e">
        <f t="shared" si="3"/>
        <v>#DIV/0!</v>
      </c>
      <c r="G439" s="182"/>
      <c r="H439" s="227" t="e">
        <f t="shared" si="4"/>
        <v>#DIV/0!</v>
      </c>
      <c r="I439" s="182"/>
      <c r="J439" s="225" t="e">
        <f t="shared" si="5"/>
        <v>#DIV/0!</v>
      </c>
      <c r="K439" s="182"/>
      <c r="L439" s="225">
        <f>'F5 - Operación '!Q411</f>
        <v>0</v>
      </c>
      <c r="M439" s="182"/>
      <c r="N439" s="145">
        <f t="shared" si="9"/>
        <v>0</v>
      </c>
      <c r="O439" s="227" t="e">
        <f t="shared" si="6"/>
        <v>#DIV/0!</v>
      </c>
      <c r="P439" s="182"/>
      <c r="Q439" s="1"/>
      <c r="R439" s="1"/>
      <c r="S439" s="132"/>
      <c r="T439" s="143"/>
      <c r="U439" s="143"/>
      <c r="V439" s="1"/>
      <c r="W439" s="1"/>
      <c r="X439" s="1"/>
      <c r="Y439" s="1"/>
      <c r="Z439" s="1"/>
      <c r="AA439" s="1"/>
      <c r="AB439" s="1"/>
      <c r="AC439" s="1"/>
      <c r="AD439" s="1"/>
      <c r="AE439" s="1"/>
      <c r="AF439" s="1"/>
      <c r="AG439" s="1"/>
      <c r="AH439" s="1"/>
      <c r="AI439" s="1"/>
      <c r="AJ439" s="1"/>
      <c r="AK439" s="1"/>
      <c r="AL439" s="1"/>
      <c r="AM439" s="1"/>
      <c r="AN439" s="1"/>
      <c r="AO439" s="1"/>
    </row>
    <row r="440" spans="1:41" ht="14.25" customHeight="1">
      <c r="A440" s="1"/>
      <c r="B440" s="1"/>
      <c r="C440" s="115">
        <v>57346</v>
      </c>
      <c r="D440" s="125">
        <v>414</v>
      </c>
      <c r="E440" s="146"/>
      <c r="F440" s="227" t="e">
        <f t="shared" si="3"/>
        <v>#DIV/0!</v>
      </c>
      <c r="G440" s="182"/>
      <c r="H440" s="227" t="e">
        <f t="shared" si="4"/>
        <v>#DIV/0!</v>
      </c>
      <c r="I440" s="182"/>
      <c r="J440" s="225" t="e">
        <f t="shared" si="5"/>
        <v>#DIV/0!</v>
      </c>
      <c r="K440" s="182"/>
      <c r="L440" s="225">
        <f>'F5 - Operación '!Q412</f>
        <v>0</v>
      </c>
      <c r="M440" s="182"/>
      <c r="N440" s="145">
        <f t="shared" si="9"/>
        <v>0</v>
      </c>
      <c r="O440" s="227" t="e">
        <f t="shared" si="6"/>
        <v>#DIV/0!</v>
      </c>
      <c r="P440" s="182"/>
      <c r="Q440" s="1"/>
      <c r="R440" s="1"/>
      <c r="S440" s="132"/>
      <c r="T440" s="143"/>
      <c r="U440" s="143"/>
      <c r="V440" s="1"/>
      <c r="W440" s="1"/>
      <c r="X440" s="1"/>
      <c r="Y440" s="1"/>
      <c r="Z440" s="1"/>
      <c r="AA440" s="1"/>
      <c r="AB440" s="1"/>
      <c r="AC440" s="1"/>
      <c r="AD440" s="1"/>
      <c r="AE440" s="1"/>
      <c r="AF440" s="1"/>
      <c r="AG440" s="1"/>
      <c r="AH440" s="1"/>
      <c r="AI440" s="1"/>
      <c r="AJ440" s="1"/>
      <c r="AK440" s="1"/>
      <c r="AL440" s="1"/>
      <c r="AM440" s="1"/>
      <c r="AN440" s="1"/>
      <c r="AO440" s="1"/>
    </row>
    <row r="441" spans="1:41" ht="14.25" customHeight="1">
      <c r="A441" s="1"/>
      <c r="B441" s="1"/>
      <c r="C441" s="115">
        <v>57377</v>
      </c>
      <c r="D441" s="125">
        <v>415</v>
      </c>
      <c r="E441" s="146"/>
      <c r="F441" s="227" t="e">
        <f t="shared" si="3"/>
        <v>#DIV/0!</v>
      </c>
      <c r="G441" s="182"/>
      <c r="H441" s="227" t="e">
        <f t="shared" si="4"/>
        <v>#DIV/0!</v>
      </c>
      <c r="I441" s="182"/>
      <c r="J441" s="225" t="e">
        <f t="shared" si="5"/>
        <v>#DIV/0!</v>
      </c>
      <c r="K441" s="182"/>
      <c r="L441" s="225">
        <f>'F5 - Operación '!Q413</f>
        <v>0</v>
      </c>
      <c r="M441" s="182"/>
      <c r="N441" s="145">
        <f t="shared" si="9"/>
        <v>0</v>
      </c>
      <c r="O441" s="227" t="e">
        <f t="shared" si="6"/>
        <v>#DIV/0!</v>
      </c>
      <c r="P441" s="182"/>
      <c r="Q441" s="1"/>
      <c r="R441" s="1"/>
      <c r="S441" s="132"/>
      <c r="T441" s="143"/>
      <c r="U441" s="143"/>
      <c r="V441" s="1"/>
      <c r="W441" s="1"/>
      <c r="X441" s="1"/>
      <c r="Y441" s="1"/>
      <c r="Z441" s="1"/>
      <c r="AA441" s="1"/>
      <c r="AB441" s="1"/>
      <c r="AC441" s="1"/>
      <c r="AD441" s="1"/>
      <c r="AE441" s="1"/>
      <c r="AF441" s="1"/>
      <c r="AG441" s="1"/>
      <c r="AH441" s="1"/>
      <c r="AI441" s="1"/>
      <c r="AJ441" s="1"/>
      <c r="AK441" s="1"/>
      <c r="AL441" s="1"/>
      <c r="AM441" s="1"/>
      <c r="AN441" s="1"/>
      <c r="AO441" s="1"/>
    </row>
    <row r="442" spans="1:41" ht="14.25" customHeight="1">
      <c r="A442" s="1"/>
      <c r="B442" s="1"/>
      <c r="C442" s="115">
        <v>57405</v>
      </c>
      <c r="D442" s="125">
        <v>416</v>
      </c>
      <c r="E442" s="146"/>
      <c r="F442" s="227" t="e">
        <f t="shared" si="3"/>
        <v>#DIV/0!</v>
      </c>
      <c r="G442" s="182"/>
      <c r="H442" s="227" t="e">
        <f t="shared" si="4"/>
        <v>#DIV/0!</v>
      </c>
      <c r="I442" s="182"/>
      <c r="J442" s="225" t="e">
        <f t="shared" si="5"/>
        <v>#DIV/0!</v>
      </c>
      <c r="K442" s="182"/>
      <c r="L442" s="225">
        <f>'F5 - Operación '!Q414</f>
        <v>0</v>
      </c>
      <c r="M442" s="182"/>
      <c r="N442" s="145">
        <f t="shared" si="9"/>
        <v>0</v>
      </c>
      <c r="O442" s="227" t="e">
        <f t="shared" si="6"/>
        <v>#DIV/0!</v>
      </c>
      <c r="P442" s="182"/>
      <c r="Q442" s="1"/>
      <c r="R442" s="1"/>
      <c r="S442" s="132"/>
      <c r="T442" s="143"/>
      <c r="U442" s="143"/>
      <c r="V442" s="1"/>
      <c r="W442" s="1"/>
      <c r="X442" s="1"/>
      <c r="Y442" s="1"/>
      <c r="Z442" s="1"/>
      <c r="AA442" s="1"/>
      <c r="AB442" s="1"/>
      <c r="AC442" s="1"/>
      <c r="AD442" s="1"/>
      <c r="AE442" s="1"/>
      <c r="AF442" s="1"/>
      <c r="AG442" s="1"/>
      <c r="AH442" s="1"/>
      <c r="AI442" s="1"/>
      <c r="AJ442" s="1"/>
      <c r="AK442" s="1"/>
      <c r="AL442" s="1"/>
      <c r="AM442" s="1"/>
      <c r="AN442" s="1"/>
      <c r="AO442" s="1"/>
    </row>
    <row r="443" spans="1:41" ht="14.25" customHeight="1">
      <c r="A443" s="1"/>
      <c r="B443" s="1"/>
      <c r="C443" s="115">
        <v>57436</v>
      </c>
      <c r="D443" s="125">
        <v>417</v>
      </c>
      <c r="E443" s="146"/>
      <c r="F443" s="227" t="e">
        <f t="shared" si="3"/>
        <v>#DIV/0!</v>
      </c>
      <c r="G443" s="182"/>
      <c r="H443" s="227" t="e">
        <f t="shared" si="4"/>
        <v>#DIV/0!</v>
      </c>
      <c r="I443" s="182"/>
      <c r="J443" s="225" t="e">
        <f t="shared" si="5"/>
        <v>#DIV/0!</v>
      </c>
      <c r="K443" s="182"/>
      <c r="L443" s="225">
        <f>'F5 - Operación '!Q415</f>
        <v>0</v>
      </c>
      <c r="M443" s="182"/>
      <c r="N443" s="145">
        <f t="shared" si="9"/>
        <v>0</v>
      </c>
      <c r="O443" s="227" t="e">
        <f t="shared" si="6"/>
        <v>#DIV/0!</v>
      </c>
      <c r="P443" s="182"/>
      <c r="Q443" s="1"/>
      <c r="R443" s="1"/>
      <c r="S443" s="132"/>
      <c r="T443" s="143"/>
      <c r="U443" s="143"/>
      <c r="V443" s="1"/>
      <c r="W443" s="1"/>
      <c r="X443" s="1"/>
      <c r="Y443" s="1"/>
      <c r="Z443" s="1"/>
      <c r="AA443" s="1"/>
      <c r="AB443" s="1"/>
      <c r="AC443" s="1"/>
      <c r="AD443" s="1"/>
      <c r="AE443" s="1"/>
      <c r="AF443" s="1"/>
      <c r="AG443" s="1"/>
      <c r="AH443" s="1"/>
      <c r="AI443" s="1"/>
      <c r="AJ443" s="1"/>
      <c r="AK443" s="1"/>
      <c r="AL443" s="1"/>
      <c r="AM443" s="1"/>
      <c r="AN443" s="1"/>
      <c r="AO443" s="1"/>
    </row>
    <row r="444" spans="1:41" ht="14.25" customHeight="1">
      <c r="A444" s="1"/>
      <c r="B444" s="1"/>
      <c r="C444" s="115">
        <v>57466</v>
      </c>
      <c r="D444" s="125">
        <v>418</v>
      </c>
      <c r="E444" s="146"/>
      <c r="F444" s="227" t="e">
        <f t="shared" si="3"/>
        <v>#DIV/0!</v>
      </c>
      <c r="G444" s="182"/>
      <c r="H444" s="227" t="e">
        <f t="shared" si="4"/>
        <v>#DIV/0!</v>
      </c>
      <c r="I444" s="182"/>
      <c r="J444" s="225" t="e">
        <f t="shared" si="5"/>
        <v>#DIV/0!</v>
      </c>
      <c r="K444" s="182"/>
      <c r="L444" s="225">
        <f>'F5 - Operación '!Q416</f>
        <v>0</v>
      </c>
      <c r="M444" s="182"/>
      <c r="N444" s="145">
        <f t="shared" si="9"/>
        <v>0</v>
      </c>
      <c r="O444" s="227" t="e">
        <f t="shared" si="6"/>
        <v>#DIV/0!</v>
      </c>
      <c r="P444" s="182"/>
      <c r="Q444" s="1"/>
      <c r="R444" s="1"/>
      <c r="S444" s="132"/>
      <c r="T444" s="143"/>
      <c r="U444" s="143"/>
      <c r="V444" s="1"/>
      <c r="W444" s="1"/>
      <c r="X444" s="1"/>
      <c r="Y444" s="1"/>
      <c r="Z444" s="1"/>
      <c r="AA444" s="1"/>
      <c r="AB444" s="1"/>
      <c r="AC444" s="1"/>
      <c r="AD444" s="1"/>
      <c r="AE444" s="1"/>
      <c r="AF444" s="1"/>
      <c r="AG444" s="1"/>
      <c r="AH444" s="1"/>
      <c r="AI444" s="1"/>
      <c r="AJ444" s="1"/>
      <c r="AK444" s="1"/>
      <c r="AL444" s="1"/>
      <c r="AM444" s="1"/>
      <c r="AN444" s="1"/>
      <c r="AO444" s="1"/>
    </row>
    <row r="445" spans="1:41" ht="14.25" customHeight="1">
      <c r="A445" s="1"/>
      <c r="B445" s="1"/>
      <c r="C445" s="115">
        <v>57497</v>
      </c>
      <c r="D445" s="125">
        <v>419</v>
      </c>
      <c r="E445" s="146"/>
      <c r="F445" s="227" t="e">
        <f t="shared" si="3"/>
        <v>#DIV/0!</v>
      </c>
      <c r="G445" s="182"/>
      <c r="H445" s="227" t="e">
        <f t="shared" si="4"/>
        <v>#DIV/0!</v>
      </c>
      <c r="I445" s="182"/>
      <c r="J445" s="225" t="e">
        <f t="shared" si="5"/>
        <v>#DIV/0!</v>
      </c>
      <c r="K445" s="182"/>
      <c r="L445" s="225">
        <f>'F5 - Operación '!Q417</f>
        <v>0</v>
      </c>
      <c r="M445" s="182"/>
      <c r="N445" s="145">
        <f t="shared" si="9"/>
        <v>0</v>
      </c>
      <c r="O445" s="227" t="e">
        <f t="shared" si="6"/>
        <v>#DIV/0!</v>
      </c>
      <c r="P445" s="182"/>
      <c r="Q445" s="1"/>
      <c r="R445" s="1"/>
      <c r="S445" s="132"/>
      <c r="T445" s="143"/>
      <c r="U445" s="143"/>
      <c r="V445" s="1"/>
      <c r="W445" s="1"/>
      <c r="X445" s="1"/>
      <c r="Y445" s="1"/>
      <c r="Z445" s="1"/>
      <c r="AA445" s="1"/>
      <c r="AB445" s="1"/>
      <c r="AC445" s="1"/>
      <c r="AD445" s="1"/>
      <c r="AE445" s="1"/>
      <c r="AF445" s="1"/>
      <c r="AG445" s="1"/>
      <c r="AH445" s="1"/>
      <c r="AI445" s="1"/>
      <c r="AJ445" s="1"/>
      <c r="AK445" s="1"/>
      <c r="AL445" s="1"/>
      <c r="AM445" s="1"/>
      <c r="AN445" s="1"/>
      <c r="AO445" s="1"/>
    </row>
    <row r="446" spans="1:41" ht="14.25" customHeight="1">
      <c r="A446" s="1"/>
      <c r="B446" s="1"/>
      <c r="C446" s="115">
        <v>57527</v>
      </c>
      <c r="D446" s="125">
        <v>420</v>
      </c>
      <c r="E446" s="146"/>
      <c r="F446" s="227" t="e">
        <f t="shared" si="3"/>
        <v>#DIV/0!</v>
      </c>
      <c r="G446" s="182"/>
      <c r="H446" s="227" t="e">
        <f t="shared" si="4"/>
        <v>#DIV/0!</v>
      </c>
      <c r="I446" s="182"/>
      <c r="J446" s="225" t="e">
        <f t="shared" si="5"/>
        <v>#DIV/0!</v>
      </c>
      <c r="K446" s="182"/>
      <c r="L446" s="225">
        <f>'F5 - Operación '!Q418</f>
        <v>0</v>
      </c>
      <c r="M446" s="182"/>
      <c r="N446" s="145">
        <f t="shared" si="9"/>
        <v>0</v>
      </c>
      <c r="O446" s="227" t="e">
        <f t="shared" si="6"/>
        <v>#DIV/0!</v>
      </c>
      <c r="P446" s="182"/>
      <c r="Q446" s="1"/>
      <c r="R446" s="1"/>
      <c r="S446" s="132"/>
      <c r="T446" s="143"/>
      <c r="U446" s="143"/>
      <c r="V446" s="1"/>
      <c r="W446" s="1"/>
      <c r="X446" s="1"/>
      <c r="Y446" s="1"/>
      <c r="Z446" s="1"/>
      <c r="AA446" s="1"/>
      <c r="AB446" s="1"/>
      <c r="AC446" s="1"/>
      <c r="AD446" s="1"/>
      <c r="AE446" s="1"/>
      <c r="AF446" s="1"/>
      <c r="AG446" s="1"/>
      <c r="AH446" s="1"/>
      <c r="AI446" s="1"/>
      <c r="AJ446" s="1"/>
      <c r="AK446" s="1"/>
      <c r="AL446" s="1"/>
      <c r="AM446" s="1"/>
      <c r="AN446" s="1"/>
      <c r="AO446" s="1"/>
    </row>
    <row r="447" spans="1:41" ht="14.25" customHeight="1">
      <c r="A447" s="1"/>
      <c r="B447" s="1"/>
      <c r="C447" s="115">
        <v>57558</v>
      </c>
      <c r="D447" s="125">
        <v>421</v>
      </c>
      <c r="E447" s="146"/>
      <c r="F447" s="227" t="e">
        <f t="shared" si="3"/>
        <v>#DIV/0!</v>
      </c>
      <c r="G447" s="182"/>
      <c r="H447" s="227" t="e">
        <f t="shared" si="4"/>
        <v>#DIV/0!</v>
      </c>
      <c r="I447" s="182"/>
      <c r="J447" s="225" t="e">
        <f t="shared" si="5"/>
        <v>#DIV/0!</v>
      </c>
      <c r="K447" s="182"/>
      <c r="L447" s="225">
        <f>'F5 - Operación '!Q419</f>
        <v>0</v>
      </c>
      <c r="M447" s="182"/>
      <c r="N447" s="145">
        <f t="shared" si="9"/>
        <v>0</v>
      </c>
      <c r="O447" s="227" t="e">
        <f t="shared" si="6"/>
        <v>#DIV/0!</v>
      </c>
      <c r="P447" s="182"/>
      <c r="Q447" s="1"/>
      <c r="R447" s="1"/>
      <c r="S447" s="132"/>
      <c r="T447" s="143"/>
      <c r="U447" s="143"/>
      <c r="V447" s="1"/>
      <c r="W447" s="1"/>
      <c r="X447" s="1"/>
      <c r="Y447" s="1"/>
      <c r="Z447" s="1"/>
      <c r="AA447" s="1"/>
      <c r="AB447" s="1"/>
      <c r="AC447" s="1"/>
      <c r="AD447" s="1"/>
      <c r="AE447" s="1"/>
      <c r="AF447" s="1"/>
      <c r="AG447" s="1"/>
      <c r="AH447" s="1"/>
      <c r="AI447" s="1"/>
      <c r="AJ447" s="1"/>
      <c r="AK447" s="1"/>
      <c r="AL447" s="1"/>
      <c r="AM447" s="1"/>
      <c r="AN447" s="1"/>
      <c r="AO447" s="1"/>
    </row>
    <row r="448" spans="1:41" ht="14.25" customHeight="1">
      <c r="A448" s="1"/>
      <c r="B448" s="1"/>
      <c r="C448" s="115">
        <v>57589</v>
      </c>
      <c r="D448" s="125">
        <v>422</v>
      </c>
      <c r="E448" s="146"/>
      <c r="F448" s="227" t="e">
        <f t="shared" si="3"/>
        <v>#DIV/0!</v>
      </c>
      <c r="G448" s="182"/>
      <c r="H448" s="227" t="e">
        <f t="shared" si="4"/>
        <v>#DIV/0!</v>
      </c>
      <c r="I448" s="182"/>
      <c r="J448" s="225" t="e">
        <f t="shared" si="5"/>
        <v>#DIV/0!</v>
      </c>
      <c r="K448" s="182"/>
      <c r="L448" s="225">
        <f>'F5 - Operación '!Q420</f>
        <v>0</v>
      </c>
      <c r="M448" s="182"/>
      <c r="N448" s="145">
        <f t="shared" si="9"/>
        <v>0</v>
      </c>
      <c r="O448" s="227" t="e">
        <f t="shared" si="6"/>
        <v>#DIV/0!</v>
      </c>
      <c r="P448" s="182"/>
      <c r="Q448" s="1"/>
      <c r="R448" s="1"/>
      <c r="S448" s="132"/>
      <c r="T448" s="143"/>
      <c r="U448" s="143"/>
      <c r="V448" s="1"/>
      <c r="W448" s="1"/>
      <c r="X448" s="1"/>
      <c r="Y448" s="1"/>
      <c r="Z448" s="1"/>
      <c r="AA448" s="1"/>
      <c r="AB448" s="1"/>
      <c r="AC448" s="1"/>
      <c r="AD448" s="1"/>
      <c r="AE448" s="1"/>
      <c r="AF448" s="1"/>
      <c r="AG448" s="1"/>
      <c r="AH448" s="1"/>
      <c r="AI448" s="1"/>
      <c r="AJ448" s="1"/>
      <c r="AK448" s="1"/>
      <c r="AL448" s="1"/>
      <c r="AM448" s="1"/>
      <c r="AN448" s="1"/>
      <c r="AO448" s="1"/>
    </row>
    <row r="449" spans="1:41" ht="14.25" customHeight="1">
      <c r="A449" s="1"/>
      <c r="B449" s="1"/>
      <c r="C449" s="115">
        <v>57619</v>
      </c>
      <c r="D449" s="125">
        <v>423</v>
      </c>
      <c r="E449" s="146"/>
      <c r="F449" s="227" t="e">
        <f t="shared" si="3"/>
        <v>#DIV/0!</v>
      </c>
      <c r="G449" s="182"/>
      <c r="H449" s="227" t="e">
        <f t="shared" si="4"/>
        <v>#DIV/0!</v>
      </c>
      <c r="I449" s="182"/>
      <c r="J449" s="225" t="e">
        <f t="shared" si="5"/>
        <v>#DIV/0!</v>
      </c>
      <c r="K449" s="182"/>
      <c r="L449" s="225">
        <f>'F5 - Operación '!Q421</f>
        <v>0</v>
      </c>
      <c r="M449" s="182"/>
      <c r="N449" s="145">
        <f t="shared" si="9"/>
        <v>0</v>
      </c>
      <c r="O449" s="227" t="e">
        <f t="shared" si="6"/>
        <v>#DIV/0!</v>
      </c>
      <c r="P449" s="182"/>
      <c r="Q449" s="1"/>
      <c r="R449" s="1"/>
      <c r="S449" s="132"/>
      <c r="T449" s="143"/>
      <c r="U449" s="143"/>
      <c r="V449" s="1"/>
      <c r="W449" s="1"/>
      <c r="X449" s="1"/>
      <c r="Y449" s="1"/>
      <c r="Z449" s="1"/>
      <c r="AA449" s="1"/>
      <c r="AB449" s="1"/>
      <c r="AC449" s="1"/>
      <c r="AD449" s="1"/>
      <c r="AE449" s="1"/>
      <c r="AF449" s="1"/>
      <c r="AG449" s="1"/>
      <c r="AH449" s="1"/>
      <c r="AI449" s="1"/>
      <c r="AJ449" s="1"/>
      <c r="AK449" s="1"/>
      <c r="AL449" s="1"/>
      <c r="AM449" s="1"/>
      <c r="AN449" s="1"/>
      <c r="AO449" s="1"/>
    </row>
    <row r="450" spans="1:41" ht="14.25" customHeight="1">
      <c r="A450" s="1"/>
      <c r="B450" s="1"/>
      <c r="C450" s="115">
        <v>57650</v>
      </c>
      <c r="D450" s="125">
        <v>424</v>
      </c>
      <c r="E450" s="146"/>
      <c r="F450" s="227" t="e">
        <f t="shared" si="3"/>
        <v>#DIV/0!</v>
      </c>
      <c r="G450" s="182"/>
      <c r="H450" s="227" t="e">
        <f t="shared" si="4"/>
        <v>#DIV/0!</v>
      </c>
      <c r="I450" s="182"/>
      <c r="J450" s="225" t="e">
        <f t="shared" si="5"/>
        <v>#DIV/0!</v>
      </c>
      <c r="K450" s="182"/>
      <c r="L450" s="225">
        <f>'F5 - Operación '!Q422</f>
        <v>0</v>
      </c>
      <c r="M450" s="182"/>
      <c r="N450" s="145">
        <f t="shared" si="9"/>
        <v>0</v>
      </c>
      <c r="O450" s="227" t="e">
        <f t="shared" si="6"/>
        <v>#DIV/0!</v>
      </c>
      <c r="P450" s="182"/>
      <c r="Q450" s="1"/>
      <c r="R450" s="1"/>
      <c r="S450" s="132"/>
      <c r="T450" s="143"/>
      <c r="U450" s="143"/>
      <c r="V450" s="1"/>
      <c r="W450" s="1"/>
      <c r="X450" s="1"/>
      <c r="Y450" s="1"/>
      <c r="Z450" s="1"/>
      <c r="AA450" s="1"/>
      <c r="AB450" s="1"/>
      <c r="AC450" s="1"/>
      <c r="AD450" s="1"/>
      <c r="AE450" s="1"/>
      <c r="AF450" s="1"/>
      <c r="AG450" s="1"/>
      <c r="AH450" s="1"/>
      <c r="AI450" s="1"/>
      <c r="AJ450" s="1"/>
      <c r="AK450" s="1"/>
      <c r="AL450" s="1"/>
      <c r="AM450" s="1"/>
      <c r="AN450" s="1"/>
      <c r="AO450" s="1"/>
    </row>
    <row r="451" spans="1:41" ht="14.25" customHeight="1">
      <c r="A451" s="1"/>
      <c r="B451" s="1"/>
      <c r="C451" s="115">
        <v>57680</v>
      </c>
      <c r="D451" s="125">
        <v>425</v>
      </c>
      <c r="E451" s="146"/>
      <c r="F451" s="227" t="e">
        <f t="shared" si="3"/>
        <v>#DIV/0!</v>
      </c>
      <c r="G451" s="182"/>
      <c r="H451" s="227" t="e">
        <f t="shared" si="4"/>
        <v>#DIV/0!</v>
      </c>
      <c r="I451" s="182"/>
      <c r="J451" s="225" t="e">
        <f t="shared" si="5"/>
        <v>#DIV/0!</v>
      </c>
      <c r="K451" s="182"/>
      <c r="L451" s="225">
        <f>'F5 - Operación '!Q423</f>
        <v>0</v>
      </c>
      <c r="M451" s="182"/>
      <c r="N451" s="145">
        <f t="shared" si="9"/>
        <v>0</v>
      </c>
      <c r="O451" s="227" t="e">
        <f t="shared" si="6"/>
        <v>#DIV/0!</v>
      </c>
      <c r="P451" s="182"/>
      <c r="Q451" s="1"/>
      <c r="R451" s="1"/>
      <c r="S451" s="132"/>
      <c r="T451" s="143"/>
      <c r="U451" s="143"/>
      <c r="V451" s="1"/>
      <c r="W451" s="1"/>
      <c r="X451" s="1"/>
      <c r="Y451" s="1"/>
      <c r="Z451" s="1"/>
      <c r="AA451" s="1"/>
      <c r="AB451" s="1"/>
      <c r="AC451" s="1"/>
      <c r="AD451" s="1"/>
      <c r="AE451" s="1"/>
      <c r="AF451" s="1"/>
      <c r="AG451" s="1"/>
      <c r="AH451" s="1"/>
      <c r="AI451" s="1"/>
      <c r="AJ451" s="1"/>
      <c r="AK451" s="1"/>
      <c r="AL451" s="1"/>
      <c r="AM451" s="1"/>
      <c r="AN451" s="1"/>
      <c r="AO451" s="1"/>
    </row>
    <row r="452" spans="1:41" ht="14.25" customHeight="1">
      <c r="A452" s="1"/>
      <c r="B452" s="1"/>
      <c r="C452" s="115">
        <v>57711</v>
      </c>
      <c r="D452" s="125">
        <v>426</v>
      </c>
      <c r="E452" s="146"/>
      <c r="F452" s="227" t="e">
        <f t="shared" si="3"/>
        <v>#DIV/0!</v>
      </c>
      <c r="G452" s="182"/>
      <c r="H452" s="227" t="e">
        <f t="shared" si="4"/>
        <v>#DIV/0!</v>
      </c>
      <c r="I452" s="182"/>
      <c r="J452" s="225" t="e">
        <f t="shared" si="5"/>
        <v>#DIV/0!</v>
      </c>
      <c r="K452" s="182"/>
      <c r="L452" s="225">
        <f>'F5 - Operación '!Q424</f>
        <v>0</v>
      </c>
      <c r="M452" s="182"/>
      <c r="N452" s="145">
        <f t="shared" si="9"/>
        <v>0</v>
      </c>
      <c r="O452" s="227" t="e">
        <f t="shared" si="6"/>
        <v>#DIV/0!</v>
      </c>
      <c r="P452" s="182"/>
      <c r="Q452" s="1"/>
      <c r="R452" s="1"/>
      <c r="S452" s="132"/>
      <c r="T452" s="143"/>
      <c r="U452" s="143"/>
      <c r="V452" s="1"/>
      <c r="W452" s="1"/>
      <c r="X452" s="1"/>
      <c r="Y452" s="1"/>
      <c r="Z452" s="1"/>
      <c r="AA452" s="1"/>
      <c r="AB452" s="1"/>
      <c r="AC452" s="1"/>
      <c r="AD452" s="1"/>
      <c r="AE452" s="1"/>
      <c r="AF452" s="1"/>
      <c r="AG452" s="1"/>
      <c r="AH452" s="1"/>
      <c r="AI452" s="1"/>
      <c r="AJ452" s="1"/>
      <c r="AK452" s="1"/>
      <c r="AL452" s="1"/>
      <c r="AM452" s="1"/>
      <c r="AN452" s="1"/>
      <c r="AO452" s="1"/>
    </row>
    <row r="453" spans="1:41" ht="14.25" customHeight="1">
      <c r="A453" s="1"/>
      <c r="B453" s="1"/>
      <c r="C453" s="115">
        <v>57742</v>
      </c>
      <c r="D453" s="125">
        <v>427</v>
      </c>
      <c r="E453" s="146"/>
      <c r="F453" s="227" t="e">
        <f t="shared" si="3"/>
        <v>#DIV/0!</v>
      </c>
      <c r="G453" s="182"/>
      <c r="H453" s="227" t="e">
        <f t="shared" si="4"/>
        <v>#DIV/0!</v>
      </c>
      <c r="I453" s="182"/>
      <c r="J453" s="225" t="e">
        <f t="shared" si="5"/>
        <v>#DIV/0!</v>
      </c>
      <c r="K453" s="182"/>
      <c r="L453" s="225">
        <f>'F5 - Operación '!Q425</f>
        <v>0</v>
      </c>
      <c r="M453" s="182"/>
      <c r="N453" s="145">
        <f t="shared" si="9"/>
        <v>0</v>
      </c>
      <c r="O453" s="227" t="e">
        <f t="shared" si="6"/>
        <v>#DIV/0!</v>
      </c>
      <c r="P453" s="182"/>
      <c r="Q453" s="1"/>
      <c r="R453" s="1"/>
      <c r="S453" s="132"/>
      <c r="T453" s="143"/>
      <c r="U453" s="143"/>
      <c r="V453" s="1"/>
      <c r="W453" s="1"/>
      <c r="X453" s="1"/>
      <c r="Y453" s="1"/>
      <c r="Z453" s="1"/>
      <c r="AA453" s="1"/>
      <c r="AB453" s="1"/>
      <c r="AC453" s="1"/>
      <c r="AD453" s="1"/>
      <c r="AE453" s="1"/>
      <c r="AF453" s="1"/>
      <c r="AG453" s="1"/>
      <c r="AH453" s="1"/>
      <c r="AI453" s="1"/>
      <c r="AJ453" s="1"/>
      <c r="AK453" s="1"/>
      <c r="AL453" s="1"/>
      <c r="AM453" s="1"/>
      <c r="AN453" s="1"/>
      <c r="AO453" s="1"/>
    </row>
    <row r="454" spans="1:41" ht="14.25" customHeight="1">
      <c r="A454" s="1"/>
      <c r="B454" s="1"/>
      <c r="C454" s="115">
        <v>57770</v>
      </c>
      <c r="D454" s="125">
        <v>428</v>
      </c>
      <c r="E454" s="146"/>
      <c r="F454" s="227" t="e">
        <f t="shared" si="3"/>
        <v>#DIV/0!</v>
      </c>
      <c r="G454" s="182"/>
      <c r="H454" s="227" t="e">
        <f t="shared" si="4"/>
        <v>#DIV/0!</v>
      </c>
      <c r="I454" s="182"/>
      <c r="J454" s="225" t="e">
        <f t="shared" si="5"/>
        <v>#DIV/0!</v>
      </c>
      <c r="K454" s="182"/>
      <c r="L454" s="225">
        <f>'F5 - Operación '!Q426</f>
        <v>0</v>
      </c>
      <c r="M454" s="182"/>
      <c r="N454" s="145">
        <f t="shared" si="9"/>
        <v>0</v>
      </c>
      <c r="O454" s="227" t="e">
        <f t="shared" si="6"/>
        <v>#DIV/0!</v>
      </c>
      <c r="P454" s="182"/>
      <c r="Q454" s="1"/>
      <c r="R454" s="1"/>
      <c r="S454" s="132"/>
      <c r="T454" s="143"/>
      <c r="U454" s="143"/>
      <c r="V454" s="1"/>
      <c r="W454" s="1"/>
      <c r="X454" s="1"/>
      <c r="Y454" s="1"/>
      <c r="Z454" s="1"/>
      <c r="AA454" s="1"/>
      <c r="AB454" s="1"/>
      <c r="AC454" s="1"/>
      <c r="AD454" s="1"/>
      <c r="AE454" s="1"/>
      <c r="AF454" s="1"/>
      <c r="AG454" s="1"/>
      <c r="AH454" s="1"/>
      <c r="AI454" s="1"/>
      <c r="AJ454" s="1"/>
      <c r="AK454" s="1"/>
      <c r="AL454" s="1"/>
      <c r="AM454" s="1"/>
      <c r="AN454" s="1"/>
      <c r="AO454" s="1"/>
    </row>
    <row r="455" spans="1:41" ht="14.25" customHeight="1">
      <c r="A455" s="1"/>
      <c r="B455" s="1"/>
      <c r="C455" s="115">
        <v>57801</v>
      </c>
      <c r="D455" s="125">
        <v>429</v>
      </c>
      <c r="E455" s="146"/>
      <c r="F455" s="227" t="e">
        <f t="shared" si="3"/>
        <v>#DIV/0!</v>
      </c>
      <c r="G455" s="182"/>
      <c r="H455" s="227" t="e">
        <f t="shared" si="4"/>
        <v>#DIV/0!</v>
      </c>
      <c r="I455" s="182"/>
      <c r="J455" s="225" t="e">
        <f t="shared" si="5"/>
        <v>#DIV/0!</v>
      </c>
      <c r="K455" s="182"/>
      <c r="L455" s="225">
        <f>'F5 - Operación '!Q427</f>
        <v>0</v>
      </c>
      <c r="M455" s="182"/>
      <c r="N455" s="145">
        <f t="shared" si="9"/>
        <v>0</v>
      </c>
      <c r="O455" s="227" t="e">
        <f t="shared" si="6"/>
        <v>#DIV/0!</v>
      </c>
      <c r="P455" s="182"/>
      <c r="Q455" s="1"/>
      <c r="R455" s="1"/>
      <c r="S455" s="132"/>
      <c r="T455" s="143"/>
      <c r="U455" s="143"/>
      <c r="V455" s="1"/>
      <c r="W455" s="1"/>
      <c r="X455" s="1"/>
      <c r="Y455" s="1"/>
      <c r="Z455" s="1"/>
      <c r="AA455" s="1"/>
      <c r="AB455" s="1"/>
      <c r="AC455" s="1"/>
      <c r="AD455" s="1"/>
      <c r="AE455" s="1"/>
      <c r="AF455" s="1"/>
      <c r="AG455" s="1"/>
      <c r="AH455" s="1"/>
      <c r="AI455" s="1"/>
      <c r="AJ455" s="1"/>
      <c r="AK455" s="1"/>
      <c r="AL455" s="1"/>
      <c r="AM455" s="1"/>
      <c r="AN455" s="1"/>
      <c r="AO455" s="1"/>
    </row>
    <row r="456" spans="1:41" ht="14.25" customHeight="1">
      <c r="A456" s="1"/>
      <c r="B456" s="1"/>
      <c r="C456" s="115">
        <v>57831</v>
      </c>
      <c r="D456" s="125">
        <v>430</v>
      </c>
      <c r="E456" s="146"/>
      <c r="F456" s="227" t="e">
        <f t="shared" si="3"/>
        <v>#DIV/0!</v>
      </c>
      <c r="G456" s="182"/>
      <c r="H456" s="227" t="e">
        <f t="shared" si="4"/>
        <v>#DIV/0!</v>
      </c>
      <c r="I456" s="182"/>
      <c r="J456" s="225" t="e">
        <f t="shared" si="5"/>
        <v>#DIV/0!</v>
      </c>
      <c r="K456" s="182"/>
      <c r="L456" s="225">
        <f>'F5 - Operación '!Q428</f>
        <v>0</v>
      </c>
      <c r="M456" s="182"/>
      <c r="N456" s="145">
        <f t="shared" si="9"/>
        <v>0</v>
      </c>
      <c r="O456" s="227" t="e">
        <f t="shared" si="6"/>
        <v>#DIV/0!</v>
      </c>
      <c r="P456" s="182"/>
      <c r="Q456" s="1"/>
      <c r="R456" s="1"/>
      <c r="S456" s="132"/>
      <c r="T456" s="143"/>
      <c r="U456" s="143"/>
      <c r="V456" s="1"/>
      <c r="W456" s="1"/>
      <c r="X456" s="1"/>
      <c r="Y456" s="1"/>
      <c r="Z456" s="1"/>
      <c r="AA456" s="1"/>
      <c r="AB456" s="1"/>
      <c r="AC456" s="1"/>
      <c r="AD456" s="1"/>
      <c r="AE456" s="1"/>
      <c r="AF456" s="1"/>
      <c r="AG456" s="1"/>
      <c r="AH456" s="1"/>
      <c r="AI456" s="1"/>
      <c r="AJ456" s="1"/>
      <c r="AK456" s="1"/>
      <c r="AL456" s="1"/>
      <c r="AM456" s="1"/>
      <c r="AN456" s="1"/>
      <c r="AO456" s="1"/>
    </row>
    <row r="457" spans="1:41" ht="14.25" customHeight="1">
      <c r="A457" s="1"/>
      <c r="B457" s="1"/>
      <c r="C457" s="115">
        <v>57862</v>
      </c>
      <c r="D457" s="125">
        <v>431</v>
      </c>
      <c r="E457" s="146"/>
      <c r="F457" s="227" t="e">
        <f t="shared" si="3"/>
        <v>#DIV/0!</v>
      </c>
      <c r="G457" s="182"/>
      <c r="H457" s="227" t="e">
        <f t="shared" si="4"/>
        <v>#DIV/0!</v>
      </c>
      <c r="I457" s="182"/>
      <c r="J457" s="225" t="e">
        <f t="shared" si="5"/>
        <v>#DIV/0!</v>
      </c>
      <c r="K457" s="182"/>
      <c r="L457" s="225">
        <f>'F5 - Operación '!Q429</f>
        <v>0</v>
      </c>
      <c r="M457" s="182"/>
      <c r="N457" s="145">
        <f t="shared" si="9"/>
        <v>0</v>
      </c>
      <c r="O457" s="227" t="e">
        <f t="shared" si="6"/>
        <v>#DIV/0!</v>
      </c>
      <c r="P457" s="182"/>
      <c r="Q457" s="1"/>
      <c r="R457" s="1"/>
      <c r="S457" s="132"/>
      <c r="T457" s="143"/>
      <c r="U457" s="143"/>
      <c r="V457" s="1"/>
      <c r="W457" s="1"/>
      <c r="X457" s="1"/>
      <c r="Y457" s="1"/>
      <c r="Z457" s="1"/>
      <c r="AA457" s="1"/>
      <c r="AB457" s="1"/>
      <c r="AC457" s="1"/>
      <c r="AD457" s="1"/>
      <c r="AE457" s="1"/>
      <c r="AF457" s="1"/>
      <c r="AG457" s="1"/>
      <c r="AH457" s="1"/>
      <c r="AI457" s="1"/>
      <c r="AJ457" s="1"/>
      <c r="AK457" s="1"/>
      <c r="AL457" s="1"/>
      <c r="AM457" s="1"/>
      <c r="AN457" s="1"/>
      <c r="AO457" s="1"/>
    </row>
    <row r="458" spans="1:41" ht="14.25" customHeight="1">
      <c r="A458" s="1"/>
      <c r="B458" s="1"/>
      <c r="C458" s="115">
        <v>57892</v>
      </c>
      <c r="D458" s="125">
        <v>432</v>
      </c>
      <c r="E458" s="146"/>
      <c r="F458" s="227" t="e">
        <f t="shared" si="3"/>
        <v>#DIV/0!</v>
      </c>
      <c r="G458" s="182"/>
      <c r="H458" s="227" t="e">
        <f t="shared" si="4"/>
        <v>#DIV/0!</v>
      </c>
      <c r="I458" s="182"/>
      <c r="J458" s="225" t="e">
        <f t="shared" si="5"/>
        <v>#DIV/0!</v>
      </c>
      <c r="K458" s="182"/>
      <c r="L458" s="225">
        <f>'F5 - Operación '!Q430</f>
        <v>0</v>
      </c>
      <c r="M458" s="182"/>
      <c r="N458" s="145">
        <f t="shared" si="9"/>
        <v>0</v>
      </c>
      <c r="O458" s="227" t="e">
        <f t="shared" si="6"/>
        <v>#DIV/0!</v>
      </c>
      <c r="P458" s="182"/>
      <c r="Q458" s="1"/>
      <c r="R458" s="1"/>
      <c r="S458" s="132"/>
      <c r="T458" s="143"/>
      <c r="U458" s="143"/>
      <c r="V458" s="1"/>
      <c r="W458" s="1"/>
      <c r="X458" s="1"/>
      <c r="Y458" s="1"/>
      <c r="Z458" s="1"/>
      <c r="AA458" s="1"/>
      <c r="AB458" s="1"/>
      <c r="AC458" s="1"/>
      <c r="AD458" s="1"/>
      <c r="AE458" s="1"/>
      <c r="AF458" s="1"/>
      <c r="AG458" s="1"/>
      <c r="AH458" s="1"/>
      <c r="AI458" s="1"/>
      <c r="AJ458" s="1"/>
      <c r="AK458" s="1"/>
      <c r="AL458" s="1"/>
      <c r="AM458" s="1"/>
      <c r="AN458" s="1"/>
      <c r="AO458" s="1"/>
    </row>
    <row r="459" spans="1:41" ht="14.25" customHeight="1">
      <c r="A459" s="1"/>
      <c r="B459" s="1"/>
      <c r="C459" s="115">
        <v>57923</v>
      </c>
      <c r="D459" s="125">
        <v>433</v>
      </c>
      <c r="E459" s="146"/>
      <c r="F459" s="227" t="e">
        <f t="shared" si="3"/>
        <v>#DIV/0!</v>
      </c>
      <c r="G459" s="182"/>
      <c r="H459" s="227" t="e">
        <f t="shared" si="4"/>
        <v>#DIV/0!</v>
      </c>
      <c r="I459" s="182"/>
      <c r="J459" s="225" t="e">
        <f t="shared" si="5"/>
        <v>#DIV/0!</v>
      </c>
      <c r="K459" s="182"/>
      <c r="L459" s="225">
        <f>'F5 - Operación '!Q431</f>
        <v>0</v>
      </c>
      <c r="M459" s="182"/>
      <c r="N459" s="145">
        <f t="shared" si="9"/>
        <v>0</v>
      </c>
      <c r="O459" s="227" t="e">
        <f t="shared" si="6"/>
        <v>#DIV/0!</v>
      </c>
      <c r="P459" s="182"/>
      <c r="Q459" s="1"/>
      <c r="R459" s="1"/>
      <c r="S459" s="132"/>
      <c r="T459" s="143"/>
      <c r="U459" s="143"/>
      <c r="V459" s="1"/>
      <c r="W459" s="1"/>
      <c r="X459" s="1"/>
      <c r="Y459" s="1"/>
      <c r="Z459" s="1"/>
      <c r="AA459" s="1"/>
      <c r="AB459" s="1"/>
      <c r="AC459" s="1"/>
      <c r="AD459" s="1"/>
      <c r="AE459" s="1"/>
      <c r="AF459" s="1"/>
      <c r="AG459" s="1"/>
      <c r="AH459" s="1"/>
      <c r="AI459" s="1"/>
      <c r="AJ459" s="1"/>
      <c r="AK459" s="1"/>
      <c r="AL459" s="1"/>
      <c r="AM459" s="1"/>
      <c r="AN459" s="1"/>
      <c r="AO459" s="1"/>
    </row>
    <row r="460" spans="1:41" ht="14.25" customHeight="1">
      <c r="A460" s="1"/>
      <c r="B460" s="1"/>
      <c r="C460" s="115">
        <v>57954</v>
      </c>
      <c r="D460" s="125">
        <v>434</v>
      </c>
      <c r="E460" s="146"/>
      <c r="F460" s="227" t="e">
        <f t="shared" si="3"/>
        <v>#DIV/0!</v>
      </c>
      <c r="G460" s="182"/>
      <c r="H460" s="227" t="e">
        <f t="shared" si="4"/>
        <v>#DIV/0!</v>
      </c>
      <c r="I460" s="182"/>
      <c r="J460" s="225" t="e">
        <f t="shared" si="5"/>
        <v>#DIV/0!</v>
      </c>
      <c r="K460" s="182"/>
      <c r="L460" s="225">
        <f>'F5 - Operación '!Q432</f>
        <v>0</v>
      </c>
      <c r="M460" s="182"/>
      <c r="N460" s="145">
        <f t="shared" si="9"/>
        <v>0</v>
      </c>
      <c r="O460" s="227" t="e">
        <f t="shared" si="6"/>
        <v>#DIV/0!</v>
      </c>
      <c r="P460" s="182"/>
      <c r="Q460" s="1"/>
      <c r="R460" s="1"/>
      <c r="S460" s="132"/>
      <c r="T460" s="143"/>
      <c r="U460" s="143"/>
      <c r="V460" s="1"/>
      <c r="W460" s="1"/>
      <c r="X460" s="1"/>
      <c r="Y460" s="1"/>
      <c r="Z460" s="1"/>
      <c r="AA460" s="1"/>
      <c r="AB460" s="1"/>
      <c r="AC460" s="1"/>
      <c r="AD460" s="1"/>
      <c r="AE460" s="1"/>
      <c r="AF460" s="1"/>
      <c r="AG460" s="1"/>
      <c r="AH460" s="1"/>
      <c r="AI460" s="1"/>
      <c r="AJ460" s="1"/>
      <c r="AK460" s="1"/>
      <c r="AL460" s="1"/>
      <c r="AM460" s="1"/>
      <c r="AN460" s="1"/>
      <c r="AO460" s="1"/>
    </row>
    <row r="461" spans="1:41" ht="14.25" customHeight="1">
      <c r="A461" s="1"/>
      <c r="B461" s="1"/>
      <c r="C461" s="115">
        <v>57984</v>
      </c>
      <c r="D461" s="125">
        <v>435</v>
      </c>
      <c r="E461" s="146"/>
      <c r="F461" s="227" t="e">
        <f t="shared" si="3"/>
        <v>#DIV/0!</v>
      </c>
      <c r="G461" s="182"/>
      <c r="H461" s="227" t="e">
        <f t="shared" si="4"/>
        <v>#DIV/0!</v>
      </c>
      <c r="I461" s="182"/>
      <c r="J461" s="225" t="e">
        <f t="shared" si="5"/>
        <v>#DIV/0!</v>
      </c>
      <c r="K461" s="182"/>
      <c r="L461" s="225">
        <f>'F5 - Operación '!Q433</f>
        <v>0</v>
      </c>
      <c r="M461" s="182"/>
      <c r="N461" s="145">
        <f t="shared" si="9"/>
        <v>0</v>
      </c>
      <c r="O461" s="227" t="e">
        <f t="shared" si="6"/>
        <v>#DIV/0!</v>
      </c>
      <c r="P461" s="182"/>
      <c r="Q461" s="1"/>
      <c r="R461" s="1"/>
      <c r="S461" s="132"/>
      <c r="T461" s="143"/>
      <c r="U461" s="143"/>
      <c r="V461" s="1"/>
      <c r="W461" s="1"/>
      <c r="X461" s="1"/>
      <c r="Y461" s="1"/>
      <c r="Z461" s="1"/>
      <c r="AA461" s="1"/>
      <c r="AB461" s="1"/>
      <c r="AC461" s="1"/>
      <c r="AD461" s="1"/>
      <c r="AE461" s="1"/>
      <c r="AF461" s="1"/>
      <c r="AG461" s="1"/>
      <c r="AH461" s="1"/>
      <c r="AI461" s="1"/>
      <c r="AJ461" s="1"/>
      <c r="AK461" s="1"/>
      <c r="AL461" s="1"/>
      <c r="AM461" s="1"/>
      <c r="AN461" s="1"/>
      <c r="AO461" s="1"/>
    </row>
    <row r="462" spans="1:41" ht="14.25" customHeight="1">
      <c r="A462" s="1"/>
      <c r="B462" s="1"/>
      <c r="C462" s="115">
        <v>58015</v>
      </c>
      <c r="D462" s="125">
        <v>436</v>
      </c>
      <c r="E462" s="146"/>
      <c r="F462" s="227" t="e">
        <f t="shared" si="3"/>
        <v>#DIV/0!</v>
      </c>
      <c r="G462" s="182"/>
      <c r="H462" s="227" t="e">
        <f t="shared" si="4"/>
        <v>#DIV/0!</v>
      </c>
      <c r="I462" s="182"/>
      <c r="J462" s="225" t="e">
        <f t="shared" si="5"/>
        <v>#DIV/0!</v>
      </c>
      <c r="K462" s="182"/>
      <c r="L462" s="225">
        <f>'F5 - Operación '!Q434</f>
        <v>0</v>
      </c>
      <c r="M462" s="182"/>
      <c r="N462" s="145">
        <f t="shared" si="9"/>
        <v>0</v>
      </c>
      <c r="O462" s="227" t="e">
        <f t="shared" si="6"/>
        <v>#DIV/0!</v>
      </c>
      <c r="P462" s="182"/>
      <c r="Q462" s="1"/>
      <c r="R462" s="1"/>
      <c r="S462" s="132"/>
      <c r="T462" s="143"/>
      <c r="U462" s="143"/>
      <c r="V462" s="1"/>
      <c r="W462" s="1"/>
      <c r="X462" s="1"/>
      <c r="Y462" s="1"/>
      <c r="Z462" s="1"/>
      <c r="AA462" s="1"/>
      <c r="AB462" s="1"/>
      <c r="AC462" s="1"/>
      <c r="AD462" s="1"/>
      <c r="AE462" s="1"/>
      <c r="AF462" s="1"/>
      <c r="AG462" s="1"/>
      <c r="AH462" s="1"/>
      <c r="AI462" s="1"/>
      <c r="AJ462" s="1"/>
      <c r="AK462" s="1"/>
      <c r="AL462" s="1"/>
      <c r="AM462" s="1"/>
      <c r="AN462" s="1"/>
      <c r="AO462" s="1"/>
    </row>
    <row r="463" spans="1:41" ht="14.25" customHeight="1">
      <c r="A463" s="1"/>
      <c r="B463" s="1"/>
      <c r="C463" s="115">
        <v>58045</v>
      </c>
      <c r="D463" s="125">
        <v>437</v>
      </c>
      <c r="E463" s="146"/>
      <c r="F463" s="227" t="e">
        <f t="shared" si="3"/>
        <v>#DIV/0!</v>
      </c>
      <c r="G463" s="182"/>
      <c r="H463" s="227" t="e">
        <f t="shared" si="4"/>
        <v>#DIV/0!</v>
      </c>
      <c r="I463" s="182"/>
      <c r="J463" s="225" t="e">
        <f t="shared" si="5"/>
        <v>#DIV/0!</v>
      </c>
      <c r="K463" s="182"/>
      <c r="L463" s="225">
        <f>'F5 - Operación '!Q435</f>
        <v>0</v>
      </c>
      <c r="M463" s="182"/>
      <c r="N463" s="145">
        <f t="shared" si="9"/>
        <v>0</v>
      </c>
      <c r="O463" s="227" t="e">
        <f t="shared" si="6"/>
        <v>#DIV/0!</v>
      </c>
      <c r="P463" s="182"/>
      <c r="Q463" s="1"/>
      <c r="R463" s="1"/>
      <c r="S463" s="132"/>
      <c r="T463" s="143"/>
      <c r="U463" s="143"/>
      <c r="V463" s="1"/>
      <c r="W463" s="1"/>
      <c r="X463" s="1"/>
      <c r="Y463" s="1"/>
      <c r="Z463" s="1"/>
      <c r="AA463" s="1"/>
      <c r="AB463" s="1"/>
      <c r="AC463" s="1"/>
      <c r="AD463" s="1"/>
      <c r="AE463" s="1"/>
      <c r="AF463" s="1"/>
      <c r="AG463" s="1"/>
      <c r="AH463" s="1"/>
      <c r="AI463" s="1"/>
      <c r="AJ463" s="1"/>
      <c r="AK463" s="1"/>
      <c r="AL463" s="1"/>
      <c r="AM463" s="1"/>
      <c r="AN463" s="1"/>
      <c r="AO463" s="1"/>
    </row>
    <row r="464" spans="1:41" ht="14.25" customHeight="1">
      <c r="A464" s="1"/>
      <c r="B464" s="1"/>
      <c r="C464" s="115">
        <v>58076</v>
      </c>
      <c r="D464" s="125">
        <v>438</v>
      </c>
      <c r="E464" s="146"/>
      <c r="F464" s="227" t="e">
        <f t="shared" si="3"/>
        <v>#DIV/0!</v>
      </c>
      <c r="G464" s="182"/>
      <c r="H464" s="227" t="e">
        <f t="shared" si="4"/>
        <v>#DIV/0!</v>
      </c>
      <c r="I464" s="182"/>
      <c r="J464" s="225" t="e">
        <f t="shared" si="5"/>
        <v>#DIV/0!</v>
      </c>
      <c r="K464" s="182"/>
      <c r="L464" s="225">
        <f>'F5 - Operación '!Q436</f>
        <v>0</v>
      </c>
      <c r="M464" s="182"/>
      <c r="N464" s="145">
        <f t="shared" si="9"/>
        <v>0</v>
      </c>
      <c r="O464" s="227" t="e">
        <f t="shared" si="6"/>
        <v>#DIV/0!</v>
      </c>
      <c r="P464" s="182"/>
      <c r="Q464" s="1"/>
      <c r="R464" s="1"/>
      <c r="S464" s="132"/>
      <c r="T464" s="143"/>
      <c r="U464" s="143"/>
      <c r="V464" s="1"/>
      <c r="W464" s="1"/>
      <c r="X464" s="1"/>
      <c r="Y464" s="1"/>
      <c r="Z464" s="1"/>
      <c r="AA464" s="1"/>
      <c r="AB464" s="1"/>
      <c r="AC464" s="1"/>
      <c r="AD464" s="1"/>
      <c r="AE464" s="1"/>
      <c r="AF464" s="1"/>
      <c r="AG464" s="1"/>
      <c r="AH464" s="1"/>
      <c r="AI464" s="1"/>
      <c r="AJ464" s="1"/>
      <c r="AK464" s="1"/>
      <c r="AL464" s="1"/>
      <c r="AM464" s="1"/>
      <c r="AN464" s="1"/>
      <c r="AO464" s="1"/>
    </row>
    <row r="465" spans="1:41" ht="14.25" customHeight="1">
      <c r="A465" s="1"/>
      <c r="B465" s="1"/>
      <c r="C465" s="115">
        <v>58107</v>
      </c>
      <c r="D465" s="125">
        <v>439</v>
      </c>
      <c r="E465" s="146"/>
      <c r="F465" s="227" t="e">
        <f t="shared" si="3"/>
        <v>#DIV/0!</v>
      </c>
      <c r="G465" s="182"/>
      <c r="H465" s="227" t="e">
        <f t="shared" si="4"/>
        <v>#DIV/0!</v>
      </c>
      <c r="I465" s="182"/>
      <c r="J465" s="225" t="e">
        <f t="shared" si="5"/>
        <v>#DIV/0!</v>
      </c>
      <c r="K465" s="182"/>
      <c r="L465" s="225">
        <f>'F5 - Operación '!Q437</f>
        <v>0</v>
      </c>
      <c r="M465" s="182"/>
      <c r="N465" s="145">
        <f t="shared" si="9"/>
        <v>0</v>
      </c>
      <c r="O465" s="227" t="e">
        <f t="shared" si="6"/>
        <v>#DIV/0!</v>
      </c>
      <c r="P465" s="182"/>
      <c r="Q465" s="1"/>
      <c r="R465" s="1"/>
      <c r="S465" s="132"/>
      <c r="T465" s="143"/>
      <c r="U465" s="143"/>
      <c r="V465" s="1"/>
      <c r="W465" s="1"/>
      <c r="X465" s="1"/>
      <c r="Y465" s="1"/>
      <c r="Z465" s="1"/>
      <c r="AA465" s="1"/>
      <c r="AB465" s="1"/>
      <c r="AC465" s="1"/>
      <c r="AD465" s="1"/>
      <c r="AE465" s="1"/>
      <c r="AF465" s="1"/>
      <c r="AG465" s="1"/>
      <c r="AH465" s="1"/>
      <c r="AI465" s="1"/>
      <c r="AJ465" s="1"/>
      <c r="AK465" s="1"/>
      <c r="AL465" s="1"/>
      <c r="AM465" s="1"/>
      <c r="AN465" s="1"/>
      <c r="AO465" s="1"/>
    </row>
    <row r="466" spans="1:41" ht="14.25" customHeight="1">
      <c r="A466" s="1"/>
      <c r="B466" s="1"/>
      <c r="C466" s="115">
        <v>58135</v>
      </c>
      <c r="D466" s="125">
        <v>440</v>
      </c>
      <c r="E466" s="146"/>
      <c r="F466" s="227" t="e">
        <f t="shared" si="3"/>
        <v>#DIV/0!</v>
      </c>
      <c r="G466" s="182"/>
      <c r="H466" s="227" t="e">
        <f t="shared" si="4"/>
        <v>#DIV/0!</v>
      </c>
      <c r="I466" s="182"/>
      <c r="J466" s="225" t="e">
        <f t="shared" si="5"/>
        <v>#DIV/0!</v>
      </c>
      <c r="K466" s="182"/>
      <c r="L466" s="225">
        <f>'F5 - Operación '!Q438</f>
        <v>0</v>
      </c>
      <c r="M466" s="182"/>
      <c r="N466" s="145">
        <f t="shared" si="9"/>
        <v>0</v>
      </c>
      <c r="O466" s="227" t="e">
        <f t="shared" si="6"/>
        <v>#DIV/0!</v>
      </c>
      <c r="P466" s="182"/>
      <c r="Q466" s="1"/>
      <c r="R466" s="1"/>
      <c r="S466" s="132"/>
      <c r="T466" s="143"/>
      <c r="U466" s="143"/>
      <c r="V466" s="1"/>
      <c r="W466" s="1"/>
      <c r="X466" s="1"/>
      <c r="Y466" s="1"/>
      <c r="Z466" s="1"/>
      <c r="AA466" s="1"/>
      <c r="AB466" s="1"/>
      <c r="AC466" s="1"/>
      <c r="AD466" s="1"/>
      <c r="AE466" s="1"/>
      <c r="AF466" s="1"/>
      <c r="AG466" s="1"/>
      <c r="AH466" s="1"/>
      <c r="AI466" s="1"/>
      <c r="AJ466" s="1"/>
      <c r="AK466" s="1"/>
      <c r="AL466" s="1"/>
      <c r="AM466" s="1"/>
      <c r="AN466" s="1"/>
      <c r="AO466" s="1"/>
    </row>
    <row r="467" spans="1:41" ht="14.25" customHeight="1">
      <c r="A467" s="1"/>
      <c r="B467" s="1"/>
      <c r="C467" s="115">
        <v>58166</v>
      </c>
      <c r="D467" s="125">
        <v>441</v>
      </c>
      <c r="E467" s="146"/>
      <c r="F467" s="227" t="e">
        <f t="shared" si="3"/>
        <v>#DIV/0!</v>
      </c>
      <c r="G467" s="182"/>
      <c r="H467" s="227" t="e">
        <f t="shared" si="4"/>
        <v>#DIV/0!</v>
      </c>
      <c r="I467" s="182"/>
      <c r="J467" s="225" t="e">
        <f t="shared" si="5"/>
        <v>#DIV/0!</v>
      </c>
      <c r="K467" s="182"/>
      <c r="L467" s="225">
        <f>'F5 - Operación '!Q439</f>
        <v>0</v>
      </c>
      <c r="M467" s="182"/>
      <c r="N467" s="145">
        <f t="shared" si="9"/>
        <v>0</v>
      </c>
      <c r="O467" s="227" t="e">
        <f t="shared" si="6"/>
        <v>#DIV/0!</v>
      </c>
      <c r="P467" s="182"/>
      <c r="Q467" s="1"/>
      <c r="R467" s="1"/>
      <c r="S467" s="132"/>
      <c r="T467" s="143"/>
      <c r="U467" s="143"/>
      <c r="V467" s="1"/>
      <c r="W467" s="1"/>
      <c r="X467" s="1"/>
      <c r="Y467" s="1"/>
      <c r="Z467" s="1"/>
      <c r="AA467" s="1"/>
      <c r="AB467" s="1"/>
      <c r="AC467" s="1"/>
      <c r="AD467" s="1"/>
      <c r="AE467" s="1"/>
      <c r="AF467" s="1"/>
      <c r="AG467" s="1"/>
      <c r="AH467" s="1"/>
      <c r="AI467" s="1"/>
      <c r="AJ467" s="1"/>
      <c r="AK467" s="1"/>
      <c r="AL467" s="1"/>
      <c r="AM467" s="1"/>
      <c r="AN467" s="1"/>
      <c r="AO467" s="1"/>
    </row>
    <row r="468" spans="1:41" ht="14.25" customHeight="1">
      <c r="A468" s="1"/>
      <c r="B468" s="1"/>
      <c r="C468" s="115">
        <v>58196</v>
      </c>
      <c r="D468" s="125">
        <v>442</v>
      </c>
      <c r="E468" s="146"/>
      <c r="F468" s="227" t="e">
        <f t="shared" si="3"/>
        <v>#DIV/0!</v>
      </c>
      <c r="G468" s="182"/>
      <c r="H468" s="227" t="e">
        <f t="shared" si="4"/>
        <v>#DIV/0!</v>
      </c>
      <c r="I468" s="182"/>
      <c r="J468" s="225" t="e">
        <f t="shared" si="5"/>
        <v>#DIV/0!</v>
      </c>
      <c r="K468" s="182"/>
      <c r="L468" s="225">
        <f>'F5 - Operación '!Q440</f>
        <v>0</v>
      </c>
      <c r="M468" s="182"/>
      <c r="N468" s="145">
        <f t="shared" si="9"/>
        <v>0</v>
      </c>
      <c r="O468" s="227" t="e">
        <f t="shared" si="6"/>
        <v>#DIV/0!</v>
      </c>
      <c r="P468" s="182"/>
      <c r="Q468" s="1"/>
      <c r="R468" s="1"/>
      <c r="S468" s="132"/>
      <c r="T468" s="143"/>
      <c r="U468" s="143"/>
      <c r="V468" s="1"/>
      <c r="W468" s="1"/>
      <c r="X468" s="1"/>
      <c r="Y468" s="1"/>
      <c r="Z468" s="1"/>
      <c r="AA468" s="1"/>
      <c r="AB468" s="1"/>
      <c r="AC468" s="1"/>
      <c r="AD468" s="1"/>
      <c r="AE468" s="1"/>
      <c r="AF468" s="1"/>
      <c r="AG468" s="1"/>
      <c r="AH468" s="1"/>
      <c r="AI468" s="1"/>
      <c r="AJ468" s="1"/>
      <c r="AK468" s="1"/>
      <c r="AL468" s="1"/>
      <c r="AM468" s="1"/>
      <c r="AN468" s="1"/>
      <c r="AO468" s="1"/>
    </row>
    <row r="469" spans="1:41" ht="14.25" customHeight="1">
      <c r="A469" s="1"/>
      <c r="B469" s="1"/>
      <c r="C469" s="115">
        <v>58227</v>
      </c>
      <c r="D469" s="125">
        <v>443</v>
      </c>
      <c r="E469" s="146"/>
      <c r="F469" s="227" t="e">
        <f t="shared" si="3"/>
        <v>#DIV/0!</v>
      </c>
      <c r="G469" s="182"/>
      <c r="H469" s="227" t="e">
        <f t="shared" si="4"/>
        <v>#DIV/0!</v>
      </c>
      <c r="I469" s="182"/>
      <c r="J469" s="225" t="e">
        <f t="shared" si="5"/>
        <v>#DIV/0!</v>
      </c>
      <c r="K469" s="182"/>
      <c r="L469" s="225">
        <f>'F5 - Operación '!Q441</f>
        <v>0</v>
      </c>
      <c r="M469" s="182"/>
      <c r="N469" s="145">
        <f t="shared" si="9"/>
        <v>0</v>
      </c>
      <c r="O469" s="227" t="e">
        <f t="shared" si="6"/>
        <v>#DIV/0!</v>
      </c>
      <c r="P469" s="182"/>
      <c r="Q469" s="1"/>
      <c r="R469" s="1"/>
      <c r="S469" s="132"/>
      <c r="T469" s="143"/>
      <c r="U469" s="143"/>
      <c r="V469" s="1"/>
      <c r="W469" s="1"/>
      <c r="X469" s="1"/>
      <c r="Y469" s="1"/>
      <c r="Z469" s="1"/>
      <c r="AA469" s="1"/>
      <c r="AB469" s="1"/>
      <c r="AC469" s="1"/>
      <c r="AD469" s="1"/>
      <c r="AE469" s="1"/>
      <c r="AF469" s="1"/>
      <c r="AG469" s="1"/>
      <c r="AH469" s="1"/>
      <c r="AI469" s="1"/>
      <c r="AJ469" s="1"/>
      <c r="AK469" s="1"/>
      <c r="AL469" s="1"/>
      <c r="AM469" s="1"/>
      <c r="AN469" s="1"/>
      <c r="AO469" s="1"/>
    </row>
    <row r="470" spans="1:41" ht="14.25" customHeight="1">
      <c r="A470" s="1"/>
      <c r="B470" s="1"/>
      <c r="C470" s="115">
        <v>58257</v>
      </c>
      <c r="D470" s="125">
        <v>444</v>
      </c>
      <c r="E470" s="146"/>
      <c r="F470" s="227" t="e">
        <f t="shared" si="3"/>
        <v>#DIV/0!</v>
      </c>
      <c r="G470" s="182"/>
      <c r="H470" s="227" t="e">
        <f t="shared" si="4"/>
        <v>#DIV/0!</v>
      </c>
      <c r="I470" s="182"/>
      <c r="J470" s="225" t="e">
        <f t="shared" si="5"/>
        <v>#DIV/0!</v>
      </c>
      <c r="K470" s="182"/>
      <c r="L470" s="225">
        <f>'F5 - Operación '!Q442</f>
        <v>0</v>
      </c>
      <c r="M470" s="182"/>
      <c r="N470" s="145">
        <f t="shared" si="9"/>
        <v>0</v>
      </c>
      <c r="O470" s="227" t="e">
        <f t="shared" si="6"/>
        <v>#DIV/0!</v>
      </c>
      <c r="P470" s="182"/>
      <c r="Q470" s="1"/>
      <c r="R470" s="1"/>
      <c r="S470" s="132"/>
      <c r="T470" s="143"/>
      <c r="U470" s="143"/>
      <c r="V470" s="1"/>
      <c r="W470" s="1"/>
      <c r="X470" s="1"/>
      <c r="Y470" s="1"/>
      <c r="Z470" s="1"/>
      <c r="AA470" s="1"/>
      <c r="AB470" s="1"/>
      <c r="AC470" s="1"/>
      <c r="AD470" s="1"/>
      <c r="AE470" s="1"/>
      <c r="AF470" s="1"/>
      <c r="AG470" s="1"/>
      <c r="AH470" s="1"/>
      <c r="AI470" s="1"/>
      <c r="AJ470" s="1"/>
      <c r="AK470" s="1"/>
      <c r="AL470" s="1"/>
      <c r="AM470" s="1"/>
      <c r="AN470" s="1"/>
      <c r="AO470" s="1"/>
    </row>
    <row r="471" spans="1:41" ht="14.25" customHeight="1">
      <c r="A471" s="1"/>
      <c r="B471" s="1"/>
      <c r="C471" s="115">
        <v>58288</v>
      </c>
      <c r="D471" s="125">
        <v>445</v>
      </c>
      <c r="E471" s="146"/>
      <c r="F471" s="227" t="e">
        <f t="shared" si="3"/>
        <v>#DIV/0!</v>
      </c>
      <c r="G471" s="182"/>
      <c r="H471" s="227" t="e">
        <f t="shared" si="4"/>
        <v>#DIV/0!</v>
      </c>
      <c r="I471" s="182"/>
      <c r="J471" s="225" t="e">
        <f t="shared" si="5"/>
        <v>#DIV/0!</v>
      </c>
      <c r="K471" s="182"/>
      <c r="L471" s="225">
        <f>'F5 - Operación '!Q443</f>
        <v>0</v>
      </c>
      <c r="M471" s="182"/>
      <c r="N471" s="145">
        <f t="shared" si="9"/>
        <v>0</v>
      </c>
      <c r="O471" s="227" t="e">
        <f t="shared" si="6"/>
        <v>#DIV/0!</v>
      </c>
      <c r="P471" s="182"/>
      <c r="Q471" s="1"/>
      <c r="R471" s="1"/>
      <c r="S471" s="132"/>
      <c r="T471" s="143"/>
      <c r="U471" s="143"/>
      <c r="V471" s="1"/>
      <c r="W471" s="1"/>
      <c r="X471" s="1"/>
      <c r="Y471" s="1"/>
      <c r="Z471" s="1"/>
      <c r="AA471" s="1"/>
      <c r="AB471" s="1"/>
      <c r="AC471" s="1"/>
      <c r="AD471" s="1"/>
      <c r="AE471" s="1"/>
      <c r="AF471" s="1"/>
      <c r="AG471" s="1"/>
      <c r="AH471" s="1"/>
      <c r="AI471" s="1"/>
      <c r="AJ471" s="1"/>
      <c r="AK471" s="1"/>
      <c r="AL471" s="1"/>
      <c r="AM471" s="1"/>
      <c r="AN471" s="1"/>
      <c r="AO471" s="1"/>
    </row>
    <row r="472" spans="1:41" ht="14.25" customHeight="1">
      <c r="A472" s="1"/>
      <c r="B472" s="1"/>
      <c r="C472" s="115">
        <v>58319</v>
      </c>
      <c r="D472" s="125">
        <v>446</v>
      </c>
      <c r="E472" s="146"/>
      <c r="F472" s="227" t="e">
        <f t="shared" si="3"/>
        <v>#DIV/0!</v>
      </c>
      <c r="G472" s="182"/>
      <c r="H472" s="227" t="e">
        <f t="shared" si="4"/>
        <v>#DIV/0!</v>
      </c>
      <c r="I472" s="182"/>
      <c r="J472" s="225" t="e">
        <f t="shared" si="5"/>
        <v>#DIV/0!</v>
      </c>
      <c r="K472" s="182"/>
      <c r="L472" s="225">
        <f>'F5 - Operación '!Q444</f>
        <v>0</v>
      </c>
      <c r="M472" s="182"/>
      <c r="N472" s="145">
        <f t="shared" si="9"/>
        <v>0</v>
      </c>
      <c r="O472" s="227" t="e">
        <f t="shared" si="6"/>
        <v>#DIV/0!</v>
      </c>
      <c r="P472" s="182"/>
      <c r="Q472" s="1"/>
      <c r="R472" s="1"/>
      <c r="S472" s="132"/>
      <c r="T472" s="143"/>
      <c r="U472" s="143"/>
      <c r="V472" s="1"/>
      <c r="W472" s="1"/>
      <c r="X472" s="1"/>
      <c r="Y472" s="1"/>
      <c r="Z472" s="1"/>
      <c r="AA472" s="1"/>
      <c r="AB472" s="1"/>
      <c r="AC472" s="1"/>
      <c r="AD472" s="1"/>
      <c r="AE472" s="1"/>
      <c r="AF472" s="1"/>
      <c r="AG472" s="1"/>
      <c r="AH472" s="1"/>
      <c r="AI472" s="1"/>
      <c r="AJ472" s="1"/>
      <c r="AK472" s="1"/>
      <c r="AL472" s="1"/>
      <c r="AM472" s="1"/>
      <c r="AN472" s="1"/>
      <c r="AO472" s="1"/>
    </row>
    <row r="473" spans="1:41" ht="14.25" customHeight="1">
      <c r="A473" s="1"/>
      <c r="B473" s="1"/>
      <c r="C473" s="115">
        <v>58349</v>
      </c>
      <c r="D473" s="125">
        <v>447</v>
      </c>
      <c r="E473" s="146"/>
      <c r="F473" s="227" t="e">
        <f t="shared" si="3"/>
        <v>#DIV/0!</v>
      </c>
      <c r="G473" s="182"/>
      <c r="H473" s="227" t="e">
        <f t="shared" si="4"/>
        <v>#DIV/0!</v>
      </c>
      <c r="I473" s="182"/>
      <c r="J473" s="225" t="e">
        <f t="shared" si="5"/>
        <v>#DIV/0!</v>
      </c>
      <c r="K473" s="182"/>
      <c r="L473" s="225">
        <f>'F5 - Operación '!Q445</f>
        <v>0</v>
      </c>
      <c r="M473" s="182"/>
      <c r="N473" s="145">
        <f t="shared" si="9"/>
        <v>0</v>
      </c>
      <c r="O473" s="227" t="e">
        <f t="shared" si="6"/>
        <v>#DIV/0!</v>
      </c>
      <c r="P473" s="182"/>
      <c r="Q473" s="1"/>
      <c r="R473" s="1"/>
      <c r="S473" s="132"/>
      <c r="T473" s="143"/>
      <c r="U473" s="143"/>
      <c r="V473" s="1"/>
      <c r="W473" s="1"/>
      <c r="X473" s="1"/>
      <c r="Y473" s="1"/>
      <c r="Z473" s="1"/>
      <c r="AA473" s="1"/>
      <c r="AB473" s="1"/>
      <c r="AC473" s="1"/>
      <c r="AD473" s="1"/>
      <c r="AE473" s="1"/>
      <c r="AF473" s="1"/>
      <c r="AG473" s="1"/>
      <c r="AH473" s="1"/>
      <c r="AI473" s="1"/>
      <c r="AJ473" s="1"/>
      <c r="AK473" s="1"/>
      <c r="AL473" s="1"/>
      <c r="AM473" s="1"/>
      <c r="AN473" s="1"/>
      <c r="AO473" s="1"/>
    </row>
    <row r="474" spans="1:41" ht="14.25" customHeight="1">
      <c r="A474" s="1"/>
      <c r="B474" s="1"/>
      <c r="C474" s="115">
        <v>58380</v>
      </c>
      <c r="D474" s="125">
        <v>448</v>
      </c>
      <c r="E474" s="146"/>
      <c r="F474" s="227" t="e">
        <f t="shared" si="3"/>
        <v>#DIV/0!</v>
      </c>
      <c r="G474" s="182"/>
      <c r="H474" s="227" t="e">
        <f t="shared" si="4"/>
        <v>#DIV/0!</v>
      </c>
      <c r="I474" s="182"/>
      <c r="J474" s="225" t="e">
        <f t="shared" si="5"/>
        <v>#DIV/0!</v>
      </c>
      <c r="K474" s="182"/>
      <c r="L474" s="225">
        <f>'F5 - Operación '!Q446</f>
        <v>0</v>
      </c>
      <c r="M474" s="182"/>
      <c r="N474" s="145">
        <f t="shared" si="9"/>
        <v>0</v>
      </c>
      <c r="O474" s="227" t="e">
        <f t="shared" si="6"/>
        <v>#DIV/0!</v>
      </c>
      <c r="P474" s="182"/>
      <c r="Q474" s="1"/>
      <c r="R474" s="1"/>
      <c r="S474" s="132"/>
      <c r="T474" s="143"/>
      <c r="U474" s="143"/>
      <c r="V474" s="1"/>
      <c r="W474" s="1"/>
      <c r="X474" s="1"/>
      <c r="Y474" s="1"/>
      <c r="Z474" s="1"/>
      <c r="AA474" s="1"/>
      <c r="AB474" s="1"/>
      <c r="AC474" s="1"/>
      <c r="AD474" s="1"/>
      <c r="AE474" s="1"/>
      <c r="AF474" s="1"/>
      <c r="AG474" s="1"/>
      <c r="AH474" s="1"/>
      <c r="AI474" s="1"/>
      <c r="AJ474" s="1"/>
      <c r="AK474" s="1"/>
      <c r="AL474" s="1"/>
      <c r="AM474" s="1"/>
      <c r="AN474" s="1"/>
      <c r="AO474" s="1"/>
    </row>
    <row r="475" spans="1:41" ht="14.25" customHeight="1">
      <c r="A475" s="1"/>
      <c r="B475" s="1"/>
      <c r="C475" s="115">
        <v>58410</v>
      </c>
      <c r="D475" s="125">
        <v>449</v>
      </c>
      <c r="E475" s="146"/>
      <c r="F475" s="227" t="e">
        <f t="shared" si="3"/>
        <v>#DIV/0!</v>
      </c>
      <c r="G475" s="182"/>
      <c r="H475" s="227" t="e">
        <f t="shared" si="4"/>
        <v>#DIV/0!</v>
      </c>
      <c r="I475" s="182"/>
      <c r="J475" s="225" t="e">
        <f t="shared" si="5"/>
        <v>#DIV/0!</v>
      </c>
      <c r="K475" s="182"/>
      <c r="L475" s="225">
        <f>'F5 - Operación '!Q447</f>
        <v>0</v>
      </c>
      <c r="M475" s="182"/>
      <c r="N475" s="145">
        <f t="shared" si="9"/>
        <v>0</v>
      </c>
      <c r="O475" s="227" t="e">
        <f t="shared" si="6"/>
        <v>#DIV/0!</v>
      </c>
      <c r="P475" s="182"/>
      <c r="Q475" s="1"/>
      <c r="R475" s="1"/>
      <c r="S475" s="132"/>
      <c r="T475" s="143"/>
      <c r="U475" s="143"/>
      <c r="V475" s="1"/>
      <c r="W475" s="1"/>
      <c r="X475" s="1"/>
      <c r="Y475" s="1"/>
      <c r="Z475" s="1"/>
      <c r="AA475" s="1"/>
      <c r="AB475" s="1"/>
      <c r="AC475" s="1"/>
      <c r="AD475" s="1"/>
      <c r="AE475" s="1"/>
      <c r="AF475" s="1"/>
      <c r="AG475" s="1"/>
      <c r="AH475" s="1"/>
      <c r="AI475" s="1"/>
      <c r="AJ475" s="1"/>
      <c r="AK475" s="1"/>
      <c r="AL475" s="1"/>
      <c r="AM475" s="1"/>
      <c r="AN475" s="1"/>
      <c r="AO475" s="1"/>
    </row>
    <row r="476" spans="1:41" ht="14.25" customHeight="1">
      <c r="A476" s="1"/>
      <c r="B476" s="1"/>
      <c r="C476" s="115">
        <v>58441</v>
      </c>
      <c r="D476" s="125">
        <v>450</v>
      </c>
      <c r="E476" s="146"/>
      <c r="F476" s="227" t="e">
        <f t="shared" si="3"/>
        <v>#DIV/0!</v>
      </c>
      <c r="G476" s="182"/>
      <c r="H476" s="227" t="e">
        <f t="shared" si="4"/>
        <v>#DIV/0!</v>
      </c>
      <c r="I476" s="182"/>
      <c r="J476" s="225" t="e">
        <f t="shared" si="5"/>
        <v>#DIV/0!</v>
      </c>
      <c r="K476" s="182"/>
      <c r="L476" s="225">
        <f>'F5 - Operación '!Q448</f>
        <v>0</v>
      </c>
      <c r="M476" s="182"/>
      <c r="N476" s="145">
        <f t="shared" si="9"/>
        <v>0</v>
      </c>
      <c r="O476" s="227" t="e">
        <f t="shared" si="6"/>
        <v>#DIV/0!</v>
      </c>
      <c r="P476" s="182"/>
      <c r="Q476" s="1"/>
      <c r="R476" s="1"/>
      <c r="S476" s="132"/>
      <c r="T476" s="143"/>
      <c r="U476" s="143"/>
      <c r="V476" s="1"/>
      <c r="W476" s="1"/>
      <c r="X476" s="1"/>
      <c r="Y476" s="1"/>
      <c r="Z476" s="1"/>
      <c r="AA476" s="1"/>
      <c r="AB476" s="1"/>
      <c r="AC476" s="1"/>
      <c r="AD476" s="1"/>
      <c r="AE476" s="1"/>
      <c r="AF476" s="1"/>
      <c r="AG476" s="1"/>
      <c r="AH476" s="1"/>
      <c r="AI476" s="1"/>
      <c r="AJ476" s="1"/>
      <c r="AK476" s="1"/>
      <c r="AL476" s="1"/>
      <c r="AM476" s="1"/>
      <c r="AN476" s="1"/>
      <c r="AO476" s="1"/>
    </row>
    <row r="477" spans="1:41" ht="14.25" customHeight="1">
      <c r="A477" s="1"/>
      <c r="B477" s="1"/>
      <c r="C477" s="115">
        <v>58472</v>
      </c>
      <c r="D477" s="125">
        <v>451</v>
      </c>
      <c r="E477" s="146"/>
      <c r="F477" s="227" t="e">
        <f t="shared" si="3"/>
        <v>#DIV/0!</v>
      </c>
      <c r="G477" s="182"/>
      <c r="H477" s="227" t="e">
        <f t="shared" si="4"/>
        <v>#DIV/0!</v>
      </c>
      <c r="I477" s="182"/>
      <c r="J477" s="225" t="e">
        <f t="shared" si="5"/>
        <v>#DIV/0!</v>
      </c>
      <c r="K477" s="182"/>
      <c r="L477" s="225">
        <f>'F5 - Operación '!Q449</f>
        <v>0</v>
      </c>
      <c r="M477" s="182"/>
      <c r="N477" s="145">
        <f t="shared" si="9"/>
        <v>0</v>
      </c>
      <c r="O477" s="227" t="e">
        <f t="shared" si="6"/>
        <v>#DIV/0!</v>
      </c>
      <c r="P477" s="182"/>
      <c r="Q477" s="1"/>
      <c r="R477" s="1"/>
      <c r="S477" s="132"/>
      <c r="T477" s="143"/>
      <c r="U477" s="143"/>
      <c r="V477" s="1"/>
      <c r="W477" s="1"/>
      <c r="X477" s="1"/>
      <c r="Y477" s="1"/>
      <c r="Z477" s="1"/>
      <c r="AA477" s="1"/>
      <c r="AB477" s="1"/>
      <c r="AC477" s="1"/>
      <c r="AD477" s="1"/>
      <c r="AE477" s="1"/>
      <c r="AF477" s="1"/>
      <c r="AG477" s="1"/>
      <c r="AH477" s="1"/>
      <c r="AI477" s="1"/>
      <c r="AJ477" s="1"/>
      <c r="AK477" s="1"/>
      <c r="AL477" s="1"/>
      <c r="AM477" s="1"/>
      <c r="AN477" s="1"/>
      <c r="AO477" s="1"/>
    </row>
    <row r="478" spans="1:41" ht="14.25" customHeight="1">
      <c r="A478" s="1"/>
      <c r="B478" s="1"/>
      <c r="C478" s="115">
        <v>58501</v>
      </c>
      <c r="D478" s="125">
        <v>452</v>
      </c>
      <c r="E478" s="146"/>
      <c r="F478" s="227" t="e">
        <f t="shared" si="3"/>
        <v>#DIV/0!</v>
      </c>
      <c r="G478" s="182"/>
      <c r="H478" s="227" t="e">
        <f t="shared" si="4"/>
        <v>#DIV/0!</v>
      </c>
      <c r="I478" s="182"/>
      <c r="J478" s="225" t="e">
        <f t="shared" si="5"/>
        <v>#DIV/0!</v>
      </c>
      <c r="K478" s="182"/>
      <c r="L478" s="225">
        <f>'F5 - Operación '!Q450</f>
        <v>0</v>
      </c>
      <c r="M478" s="182"/>
      <c r="N478" s="145">
        <f t="shared" si="9"/>
        <v>0</v>
      </c>
      <c r="O478" s="227" t="e">
        <f t="shared" si="6"/>
        <v>#DIV/0!</v>
      </c>
      <c r="P478" s="182"/>
      <c r="Q478" s="1"/>
      <c r="R478" s="1"/>
      <c r="S478" s="132"/>
      <c r="T478" s="143"/>
      <c r="U478" s="143"/>
      <c r="V478" s="1"/>
      <c r="W478" s="1"/>
      <c r="X478" s="1"/>
      <c r="Y478" s="1"/>
      <c r="Z478" s="1"/>
      <c r="AA478" s="1"/>
      <c r="AB478" s="1"/>
      <c r="AC478" s="1"/>
      <c r="AD478" s="1"/>
      <c r="AE478" s="1"/>
      <c r="AF478" s="1"/>
      <c r="AG478" s="1"/>
      <c r="AH478" s="1"/>
      <c r="AI478" s="1"/>
      <c r="AJ478" s="1"/>
      <c r="AK478" s="1"/>
      <c r="AL478" s="1"/>
      <c r="AM478" s="1"/>
      <c r="AN478" s="1"/>
      <c r="AO478" s="1"/>
    </row>
    <row r="479" spans="1:41" ht="14.25" customHeight="1">
      <c r="A479" s="1"/>
      <c r="B479" s="1"/>
      <c r="C479" s="115">
        <v>58532</v>
      </c>
      <c r="D479" s="125">
        <v>453</v>
      </c>
      <c r="E479" s="146"/>
      <c r="F479" s="227" t="e">
        <f t="shared" si="3"/>
        <v>#DIV/0!</v>
      </c>
      <c r="G479" s="182"/>
      <c r="H479" s="227" t="e">
        <f t="shared" si="4"/>
        <v>#DIV/0!</v>
      </c>
      <c r="I479" s="182"/>
      <c r="J479" s="225" t="e">
        <f t="shared" si="5"/>
        <v>#DIV/0!</v>
      </c>
      <c r="K479" s="182"/>
      <c r="L479" s="225">
        <f>'F5 - Operación '!Q451</f>
        <v>0</v>
      </c>
      <c r="M479" s="182"/>
      <c r="N479" s="145">
        <f t="shared" si="9"/>
        <v>0</v>
      </c>
      <c r="O479" s="227" t="e">
        <f t="shared" si="6"/>
        <v>#DIV/0!</v>
      </c>
      <c r="P479" s="182"/>
      <c r="Q479" s="1"/>
      <c r="R479" s="1"/>
      <c r="S479" s="132"/>
      <c r="T479" s="143"/>
      <c r="U479" s="143"/>
      <c r="V479" s="1"/>
      <c r="W479" s="1"/>
      <c r="X479" s="1"/>
      <c r="Y479" s="1"/>
      <c r="Z479" s="1"/>
      <c r="AA479" s="1"/>
      <c r="AB479" s="1"/>
      <c r="AC479" s="1"/>
      <c r="AD479" s="1"/>
      <c r="AE479" s="1"/>
      <c r="AF479" s="1"/>
      <c r="AG479" s="1"/>
      <c r="AH479" s="1"/>
      <c r="AI479" s="1"/>
      <c r="AJ479" s="1"/>
      <c r="AK479" s="1"/>
      <c r="AL479" s="1"/>
      <c r="AM479" s="1"/>
      <c r="AN479" s="1"/>
      <c r="AO479" s="1"/>
    </row>
    <row r="480" spans="1:41" ht="14.25" customHeight="1">
      <c r="A480" s="1"/>
      <c r="B480" s="1"/>
      <c r="C480" s="115">
        <v>58562</v>
      </c>
      <c r="D480" s="125">
        <v>454</v>
      </c>
      <c r="E480" s="146"/>
      <c r="F480" s="227" t="e">
        <f t="shared" si="3"/>
        <v>#DIV/0!</v>
      </c>
      <c r="G480" s="182"/>
      <c r="H480" s="227" t="e">
        <f t="shared" si="4"/>
        <v>#DIV/0!</v>
      </c>
      <c r="I480" s="182"/>
      <c r="J480" s="225" t="e">
        <f t="shared" si="5"/>
        <v>#DIV/0!</v>
      </c>
      <c r="K480" s="182"/>
      <c r="L480" s="225">
        <f>'F5 - Operación '!Q452</f>
        <v>0</v>
      </c>
      <c r="M480" s="182"/>
      <c r="N480" s="145">
        <f t="shared" si="9"/>
        <v>0</v>
      </c>
      <c r="O480" s="227" t="e">
        <f t="shared" si="6"/>
        <v>#DIV/0!</v>
      </c>
      <c r="P480" s="182"/>
      <c r="Q480" s="1"/>
      <c r="R480" s="1"/>
      <c r="S480" s="132"/>
      <c r="T480" s="143"/>
      <c r="U480" s="143"/>
      <c r="V480" s="1"/>
      <c r="W480" s="1"/>
      <c r="X480" s="1"/>
      <c r="Y480" s="1"/>
      <c r="Z480" s="1"/>
      <c r="AA480" s="1"/>
      <c r="AB480" s="1"/>
      <c r="AC480" s="1"/>
      <c r="AD480" s="1"/>
      <c r="AE480" s="1"/>
      <c r="AF480" s="1"/>
      <c r="AG480" s="1"/>
      <c r="AH480" s="1"/>
      <c r="AI480" s="1"/>
      <c r="AJ480" s="1"/>
      <c r="AK480" s="1"/>
      <c r="AL480" s="1"/>
      <c r="AM480" s="1"/>
      <c r="AN480" s="1"/>
      <c r="AO480" s="1"/>
    </row>
    <row r="481" spans="1:41" ht="14.25" customHeight="1">
      <c r="A481" s="1"/>
      <c r="B481" s="1"/>
      <c r="C481" s="115">
        <v>58593</v>
      </c>
      <c r="D481" s="125">
        <v>455</v>
      </c>
      <c r="E481" s="146"/>
      <c r="F481" s="227" t="e">
        <f t="shared" si="3"/>
        <v>#DIV/0!</v>
      </c>
      <c r="G481" s="182"/>
      <c r="H481" s="227" t="e">
        <f t="shared" si="4"/>
        <v>#DIV/0!</v>
      </c>
      <c r="I481" s="182"/>
      <c r="J481" s="225" t="e">
        <f t="shared" si="5"/>
        <v>#DIV/0!</v>
      </c>
      <c r="K481" s="182"/>
      <c r="L481" s="225">
        <f>'F5 - Operación '!Q453</f>
        <v>0</v>
      </c>
      <c r="M481" s="182"/>
      <c r="N481" s="145">
        <f t="shared" si="9"/>
        <v>0</v>
      </c>
      <c r="O481" s="227" t="e">
        <f t="shared" si="6"/>
        <v>#DIV/0!</v>
      </c>
      <c r="P481" s="182"/>
      <c r="Q481" s="1"/>
      <c r="R481" s="1"/>
      <c r="S481" s="132"/>
      <c r="T481" s="143"/>
      <c r="U481" s="143"/>
      <c r="V481" s="1"/>
      <c r="W481" s="1"/>
      <c r="X481" s="1"/>
      <c r="Y481" s="1"/>
      <c r="Z481" s="1"/>
      <c r="AA481" s="1"/>
      <c r="AB481" s="1"/>
      <c r="AC481" s="1"/>
      <c r="AD481" s="1"/>
      <c r="AE481" s="1"/>
      <c r="AF481" s="1"/>
      <c r="AG481" s="1"/>
      <c r="AH481" s="1"/>
      <c r="AI481" s="1"/>
      <c r="AJ481" s="1"/>
      <c r="AK481" s="1"/>
      <c r="AL481" s="1"/>
      <c r="AM481" s="1"/>
      <c r="AN481" s="1"/>
      <c r="AO481" s="1"/>
    </row>
    <row r="482" spans="1:41" ht="14.25" customHeight="1">
      <c r="A482" s="1"/>
      <c r="B482" s="1"/>
      <c r="C482" s="115">
        <v>58623</v>
      </c>
      <c r="D482" s="125">
        <v>456</v>
      </c>
      <c r="E482" s="146"/>
      <c r="F482" s="227" t="e">
        <f t="shared" si="3"/>
        <v>#DIV/0!</v>
      </c>
      <c r="G482" s="182"/>
      <c r="H482" s="227" t="e">
        <f t="shared" si="4"/>
        <v>#DIV/0!</v>
      </c>
      <c r="I482" s="182"/>
      <c r="J482" s="225" t="e">
        <f t="shared" si="5"/>
        <v>#DIV/0!</v>
      </c>
      <c r="K482" s="182"/>
      <c r="L482" s="225">
        <f>'F5 - Operación '!Q454</f>
        <v>0</v>
      </c>
      <c r="M482" s="182"/>
      <c r="N482" s="145">
        <f t="shared" si="9"/>
        <v>0</v>
      </c>
      <c r="O482" s="227" t="e">
        <f t="shared" si="6"/>
        <v>#DIV/0!</v>
      </c>
      <c r="P482" s="182"/>
      <c r="Q482" s="1"/>
      <c r="R482" s="1"/>
      <c r="S482" s="132"/>
      <c r="T482" s="143"/>
      <c r="U482" s="143"/>
      <c r="V482" s="1"/>
      <c r="W482" s="1"/>
      <c r="X482" s="1"/>
      <c r="Y482" s="1"/>
      <c r="Z482" s="1"/>
      <c r="AA482" s="1"/>
      <c r="AB482" s="1"/>
      <c r="AC482" s="1"/>
      <c r="AD482" s="1"/>
      <c r="AE482" s="1"/>
      <c r="AF482" s="1"/>
      <c r="AG482" s="1"/>
      <c r="AH482" s="1"/>
      <c r="AI482" s="1"/>
      <c r="AJ482" s="1"/>
      <c r="AK482" s="1"/>
      <c r="AL482" s="1"/>
      <c r="AM482" s="1"/>
      <c r="AN482" s="1"/>
      <c r="AO482" s="1"/>
    </row>
    <row r="483" spans="1:41" ht="14.25" customHeight="1">
      <c r="A483" s="1"/>
      <c r="B483" s="1"/>
      <c r="C483" s="210" t="s">
        <v>3</v>
      </c>
      <c r="D483" s="211"/>
      <c r="E483" s="148"/>
      <c r="F483" s="212"/>
      <c r="G483" s="182"/>
      <c r="H483" s="212" t="s">
        <v>3</v>
      </c>
      <c r="I483" s="182"/>
      <c r="J483" s="212" t="s">
        <v>3</v>
      </c>
      <c r="K483" s="182"/>
      <c r="L483" s="212" t="s">
        <v>3</v>
      </c>
      <c r="M483" s="182"/>
      <c r="N483" s="149"/>
      <c r="O483" s="212"/>
      <c r="P483" s="182"/>
      <c r="Q483" s="1"/>
      <c r="R483" s="1"/>
      <c r="S483" s="130"/>
      <c r="T483" s="143"/>
      <c r="U483" s="131"/>
      <c r="V483" s="1"/>
      <c r="W483" s="1"/>
      <c r="X483" s="1"/>
      <c r="Y483" s="1"/>
      <c r="Z483" s="1"/>
      <c r="AA483" s="1"/>
      <c r="AB483" s="1"/>
      <c r="AC483" s="1"/>
      <c r="AD483" s="1"/>
      <c r="AE483" s="1"/>
      <c r="AF483" s="1"/>
      <c r="AG483" s="1"/>
      <c r="AH483" s="1"/>
      <c r="AI483" s="1"/>
      <c r="AJ483" s="1"/>
      <c r="AK483" s="1"/>
      <c r="AL483" s="1"/>
      <c r="AM483" s="1"/>
      <c r="AN483" s="1"/>
      <c r="AO483" s="1"/>
    </row>
    <row r="484" spans="1:41" ht="14.25" customHeight="1">
      <c r="A484" s="1"/>
      <c r="B484" s="1"/>
      <c r="C484" s="115"/>
      <c r="D484" s="125"/>
      <c r="E484" s="150"/>
      <c r="F484" s="1"/>
      <c r="G484" s="1"/>
      <c r="H484" s="1"/>
      <c r="I484" s="1"/>
      <c r="J484" s="1"/>
      <c r="K484" s="1"/>
      <c r="L484" s="1"/>
      <c r="M484" s="1"/>
      <c r="N484" s="1"/>
      <c r="O484" s="1"/>
      <c r="P484" s="1"/>
      <c r="Q484" s="1"/>
      <c r="R484" s="1"/>
      <c r="S484" s="130"/>
      <c r="T484" s="143"/>
      <c r="U484" s="131"/>
      <c r="V484" s="1"/>
      <c r="W484" s="1"/>
      <c r="X484" s="1"/>
      <c r="Y484" s="1"/>
      <c r="Z484" s="1"/>
      <c r="AA484" s="1"/>
      <c r="AB484" s="1"/>
      <c r="AC484" s="1"/>
      <c r="AD484" s="1"/>
      <c r="AE484" s="1"/>
      <c r="AF484" s="1"/>
      <c r="AG484" s="1"/>
      <c r="AH484" s="1"/>
      <c r="AI484" s="1"/>
      <c r="AJ484" s="1"/>
      <c r="AK484" s="1"/>
      <c r="AL484" s="1"/>
      <c r="AM484" s="1"/>
      <c r="AN484" s="1"/>
      <c r="AO484" s="1"/>
    </row>
    <row r="485" spans="1:41" ht="14.25" customHeight="1">
      <c r="A485" s="1"/>
      <c r="B485" s="1"/>
      <c r="C485" s="115"/>
      <c r="D485" s="125"/>
      <c r="E485" s="150"/>
      <c r="F485" s="1"/>
      <c r="G485" s="1"/>
      <c r="H485" s="1"/>
      <c r="I485" s="1"/>
      <c r="J485" s="1"/>
      <c r="K485" s="1"/>
      <c r="L485" s="1"/>
      <c r="M485" s="1"/>
      <c r="N485" s="1"/>
      <c r="O485" s="1"/>
      <c r="P485" s="1"/>
      <c r="Q485" s="1"/>
      <c r="R485" s="1"/>
      <c r="S485" s="130"/>
      <c r="T485" s="131"/>
      <c r="U485" s="131"/>
      <c r="V485" s="1"/>
      <c r="W485" s="1"/>
      <c r="X485" s="1"/>
      <c r="Y485" s="1"/>
      <c r="Z485" s="1"/>
      <c r="AA485" s="1"/>
      <c r="AB485" s="1"/>
      <c r="AC485" s="1"/>
      <c r="AD485" s="1"/>
      <c r="AE485" s="1"/>
      <c r="AF485" s="1"/>
      <c r="AG485" s="1"/>
      <c r="AH485" s="1"/>
      <c r="AI485" s="1"/>
      <c r="AJ485" s="1"/>
      <c r="AK485" s="1"/>
      <c r="AL485" s="1"/>
      <c r="AM485" s="1"/>
      <c r="AN485" s="1"/>
      <c r="AO485" s="1"/>
    </row>
    <row r="486" spans="1:41" ht="14.25" customHeight="1">
      <c r="A486" s="1"/>
      <c r="B486" s="1"/>
      <c r="C486" s="115"/>
      <c r="D486" s="125"/>
      <c r="E486" s="150"/>
      <c r="F486" s="1"/>
      <c r="G486" s="1"/>
      <c r="H486" s="1"/>
      <c r="I486" s="1"/>
      <c r="J486" s="1"/>
      <c r="K486" s="1"/>
      <c r="L486" s="1"/>
      <c r="M486" s="1"/>
      <c r="N486" s="1"/>
      <c r="O486" s="1"/>
      <c r="P486" s="1"/>
      <c r="Q486" s="1"/>
      <c r="R486" s="1"/>
      <c r="S486" s="130"/>
      <c r="T486" s="131"/>
      <c r="U486" s="131"/>
      <c r="V486" s="1"/>
      <c r="W486" s="1"/>
      <c r="X486" s="1"/>
      <c r="Y486" s="1"/>
      <c r="Z486" s="1"/>
      <c r="AA486" s="1"/>
      <c r="AB486" s="1"/>
      <c r="AC486" s="1"/>
      <c r="AD486" s="1"/>
      <c r="AE486" s="1"/>
      <c r="AF486" s="1"/>
      <c r="AG486" s="1"/>
      <c r="AH486" s="1"/>
      <c r="AI486" s="1"/>
      <c r="AJ486" s="1"/>
      <c r="AK486" s="1"/>
      <c r="AL486" s="1"/>
      <c r="AM486" s="1"/>
      <c r="AN486" s="1"/>
      <c r="AO486" s="1"/>
    </row>
    <row r="487" spans="1:41" ht="14.25" customHeight="1">
      <c r="A487" s="1"/>
      <c r="B487" s="1"/>
      <c r="C487" s="115"/>
      <c r="D487" s="125"/>
      <c r="E487" s="150"/>
      <c r="F487" s="1"/>
      <c r="G487" s="1"/>
      <c r="H487" s="1"/>
      <c r="I487" s="1"/>
      <c r="J487" s="1"/>
      <c r="K487" s="1"/>
      <c r="L487" s="1"/>
      <c r="M487" s="1"/>
      <c r="N487" s="1"/>
      <c r="O487" s="1"/>
      <c r="P487" s="1"/>
      <c r="Q487" s="1"/>
      <c r="R487" s="1"/>
      <c r="S487" s="130"/>
      <c r="T487" s="131"/>
      <c r="U487" s="131"/>
      <c r="V487" s="1"/>
      <c r="W487" s="1"/>
      <c r="X487" s="1"/>
      <c r="Y487" s="1"/>
      <c r="Z487" s="1"/>
      <c r="AA487" s="1"/>
      <c r="AB487" s="1"/>
      <c r="AC487" s="1"/>
      <c r="AD487" s="1"/>
      <c r="AE487" s="1"/>
      <c r="AF487" s="1"/>
      <c r="AG487" s="1"/>
      <c r="AH487" s="1"/>
      <c r="AI487" s="1"/>
      <c r="AJ487" s="1"/>
      <c r="AK487" s="1"/>
      <c r="AL487" s="1"/>
      <c r="AM487" s="1"/>
      <c r="AN487" s="1"/>
      <c r="AO487" s="1"/>
    </row>
    <row r="488" spans="1:41" ht="14.25" customHeight="1">
      <c r="A488" s="1"/>
      <c r="B488" s="1"/>
      <c r="C488" s="115"/>
      <c r="D488" s="125"/>
      <c r="E488" s="150"/>
      <c r="F488" s="1"/>
      <c r="G488" s="1"/>
      <c r="H488" s="1"/>
      <c r="I488" s="1"/>
      <c r="J488" s="1"/>
      <c r="K488" s="1"/>
      <c r="L488" s="1"/>
      <c r="M488" s="1"/>
      <c r="N488" s="1"/>
      <c r="O488" s="1"/>
      <c r="P488" s="1"/>
      <c r="Q488" s="1"/>
      <c r="R488" s="1"/>
      <c r="S488" s="130"/>
      <c r="T488" s="131"/>
      <c r="U488" s="131"/>
      <c r="V488" s="1"/>
      <c r="W488" s="1"/>
      <c r="X488" s="1"/>
      <c r="Y488" s="1"/>
      <c r="Z488" s="1"/>
      <c r="AA488" s="1"/>
      <c r="AB488" s="1"/>
      <c r="AC488" s="1"/>
      <c r="AD488" s="1"/>
      <c r="AE488" s="1"/>
      <c r="AF488" s="1"/>
      <c r="AG488" s="1"/>
      <c r="AH488" s="1"/>
      <c r="AI488" s="1"/>
      <c r="AJ488" s="1"/>
      <c r="AK488" s="1"/>
      <c r="AL488" s="1"/>
      <c r="AM488" s="1"/>
      <c r="AN488" s="1"/>
      <c r="AO488" s="1"/>
    </row>
    <row r="489" spans="1:41" ht="14.25" customHeight="1">
      <c r="A489" s="1"/>
      <c r="B489" s="1"/>
      <c r="C489" s="115"/>
      <c r="D489" s="125"/>
      <c r="E489" s="150"/>
      <c r="F489" s="1"/>
      <c r="G489" s="1"/>
      <c r="H489" s="1"/>
      <c r="I489" s="1"/>
      <c r="J489" s="1"/>
      <c r="K489" s="1"/>
      <c r="L489" s="1"/>
      <c r="M489" s="1"/>
      <c r="N489" s="1"/>
      <c r="O489" s="1"/>
      <c r="P489" s="1"/>
      <c r="Q489" s="1"/>
      <c r="R489" s="1"/>
      <c r="S489" s="130"/>
      <c r="T489" s="131"/>
      <c r="U489" s="131"/>
      <c r="V489" s="1"/>
      <c r="W489" s="1"/>
      <c r="X489" s="1"/>
      <c r="Y489" s="1"/>
      <c r="Z489" s="1"/>
      <c r="AA489" s="1"/>
      <c r="AB489" s="1"/>
      <c r="AC489" s="1"/>
      <c r="AD489" s="1"/>
      <c r="AE489" s="1"/>
      <c r="AF489" s="1"/>
      <c r="AG489" s="1"/>
      <c r="AH489" s="1"/>
      <c r="AI489" s="1"/>
      <c r="AJ489" s="1"/>
      <c r="AK489" s="1"/>
      <c r="AL489" s="1"/>
      <c r="AM489" s="1"/>
      <c r="AN489" s="1"/>
      <c r="AO489" s="1"/>
    </row>
    <row r="490" spans="1:41" ht="14.25" customHeight="1">
      <c r="A490" s="1"/>
      <c r="B490" s="1"/>
      <c r="C490" s="115"/>
      <c r="D490" s="125"/>
      <c r="E490" s="150"/>
      <c r="F490" s="1"/>
      <c r="G490" s="1"/>
      <c r="H490" s="1"/>
      <c r="I490" s="1"/>
      <c r="J490" s="1"/>
      <c r="K490" s="1"/>
      <c r="L490" s="1"/>
      <c r="M490" s="1"/>
      <c r="N490" s="1"/>
      <c r="O490" s="1"/>
      <c r="P490" s="1"/>
      <c r="Q490" s="1"/>
      <c r="R490" s="1"/>
      <c r="S490" s="130"/>
      <c r="T490" s="131"/>
      <c r="U490" s="131"/>
      <c r="V490" s="1"/>
      <c r="W490" s="1"/>
      <c r="X490" s="1"/>
      <c r="Y490" s="1"/>
      <c r="Z490" s="1"/>
      <c r="AA490" s="1"/>
      <c r="AB490" s="1"/>
      <c r="AC490" s="1"/>
      <c r="AD490" s="1"/>
      <c r="AE490" s="1"/>
      <c r="AF490" s="1"/>
      <c r="AG490" s="1"/>
      <c r="AH490" s="1"/>
      <c r="AI490" s="1"/>
      <c r="AJ490" s="1"/>
      <c r="AK490" s="1"/>
      <c r="AL490" s="1"/>
      <c r="AM490" s="1"/>
      <c r="AN490" s="1"/>
      <c r="AO490" s="1"/>
    </row>
    <row r="491" spans="1:41" ht="14.25" customHeight="1">
      <c r="A491" s="1"/>
      <c r="B491" s="1"/>
      <c r="C491" s="115"/>
      <c r="D491" s="125"/>
      <c r="E491" s="150"/>
      <c r="F491" s="1"/>
      <c r="G491" s="1"/>
      <c r="H491" s="1"/>
      <c r="I491" s="1"/>
      <c r="J491" s="1"/>
      <c r="K491" s="1"/>
      <c r="L491" s="1"/>
      <c r="M491" s="1"/>
      <c r="N491" s="1"/>
      <c r="O491" s="1"/>
      <c r="P491" s="1"/>
      <c r="Q491" s="1"/>
      <c r="R491" s="1"/>
      <c r="S491" s="130"/>
      <c r="T491" s="131"/>
      <c r="U491" s="131"/>
      <c r="V491" s="1"/>
      <c r="W491" s="1"/>
      <c r="X491" s="1"/>
      <c r="Y491" s="1"/>
      <c r="Z491" s="1"/>
      <c r="AA491" s="1"/>
      <c r="AB491" s="1"/>
      <c r="AC491" s="1"/>
      <c r="AD491" s="1"/>
      <c r="AE491" s="1"/>
      <c r="AF491" s="1"/>
      <c r="AG491" s="1"/>
      <c r="AH491" s="1"/>
      <c r="AI491" s="1"/>
      <c r="AJ491" s="1"/>
      <c r="AK491" s="1"/>
      <c r="AL491" s="1"/>
      <c r="AM491" s="1"/>
      <c r="AN491" s="1"/>
      <c r="AO491" s="1"/>
    </row>
    <row r="492" spans="1:41" ht="14.25" customHeight="1">
      <c r="A492" s="1"/>
      <c r="B492" s="1"/>
      <c r="C492" s="115"/>
      <c r="D492" s="125"/>
      <c r="E492" s="150"/>
      <c r="F492" s="1"/>
      <c r="G492" s="1"/>
      <c r="H492" s="1"/>
      <c r="I492" s="1"/>
      <c r="J492" s="1"/>
      <c r="K492" s="1"/>
      <c r="L492" s="1"/>
      <c r="M492" s="1"/>
      <c r="N492" s="1"/>
      <c r="O492" s="1"/>
      <c r="P492" s="1"/>
      <c r="Q492" s="1"/>
      <c r="R492" s="1"/>
      <c r="S492" s="130"/>
      <c r="T492" s="131"/>
      <c r="U492" s="131"/>
      <c r="V492" s="1"/>
      <c r="W492" s="1"/>
      <c r="X492" s="1"/>
      <c r="Y492" s="1"/>
      <c r="Z492" s="1"/>
      <c r="AA492" s="1"/>
      <c r="AB492" s="1"/>
      <c r="AC492" s="1"/>
      <c r="AD492" s="1"/>
      <c r="AE492" s="1"/>
      <c r="AF492" s="1"/>
      <c r="AG492" s="1"/>
      <c r="AH492" s="1"/>
      <c r="AI492" s="1"/>
      <c r="AJ492" s="1"/>
      <c r="AK492" s="1"/>
      <c r="AL492" s="1"/>
      <c r="AM492" s="1"/>
      <c r="AN492" s="1"/>
      <c r="AO492" s="1"/>
    </row>
    <row r="493" spans="1:41" ht="14.25" customHeight="1">
      <c r="A493" s="1"/>
      <c r="B493" s="1"/>
      <c r="C493" s="115"/>
      <c r="D493" s="125"/>
      <c r="E493" s="150"/>
      <c r="F493" s="1"/>
      <c r="G493" s="1"/>
      <c r="H493" s="1"/>
      <c r="I493" s="1"/>
      <c r="J493" s="1"/>
      <c r="K493" s="1"/>
      <c r="L493" s="1"/>
      <c r="M493" s="1"/>
      <c r="N493" s="1"/>
      <c r="O493" s="1"/>
      <c r="P493" s="1"/>
      <c r="Q493" s="1"/>
      <c r="R493" s="1"/>
      <c r="S493" s="130"/>
      <c r="T493" s="131"/>
      <c r="U493" s="131"/>
      <c r="V493" s="1"/>
      <c r="W493" s="1"/>
      <c r="X493" s="1"/>
      <c r="Y493" s="1"/>
      <c r="Z493" s="1"/>
      <c r="AA493" s="1"/>
      <c r="AB493" s="1"/>
      <c r="AC493" s="1"/>
      <c r="AD493" s="1"/>
      <c r="AE493" s="1"/>
      <c r="AF493" s="1"/>
      <c r="AG493" s="1"/>
      <c r="AH493" s="1"/>
      <c r="AI493" s="1"/>
      <c r="AJ493" s="1"/>
      <c r="AK493" s="1"/>
      <c r="AL493" s="1"/>
      <c r="AM493" s="1"/>
      <c r="AN493" s="1"/>
      <c r="AO493" s="1"/>
    </row>
    <row r="494" spans="1:41" ht="14.25" customHeight="1">
      <c r="A494" s="1"/>
      <c r="B494" s="1"/>
      <c r="C494" s="115"/>
      <c r="D494" s="125"/>
      <c r="E494" s="150"/>
      <c r="F494" s="1"/>
      <c r="G494" s="1"/>
      <c r="H494" s="1"/>
      <c r="I494" s="1"/>
      <c r="J494" s="1"/>
      <c r="K494" s="1"/>
      <c r="L494" s="1"/>
      <c r="M494" s="1"/>
      <c r="N494" s="1"/>
      <c r="O494" s="1"/>
      <c r="P494" s="1"/>
      <c r="Q494" s="1"/>
      <c r="R494" s="1"/>
      <c r="S494" s="130"/>
      <c r="T494" s="131"/>
      <c r="U494" s="131"/>
      <c r="V494" s="1"/>
      <c r="W494" s="1"/>
      <c r="X494" s="1"/>
      <c r="Y494" s="1"/>
      <c r="Z494" s="1"/>
      <c r="AA494" s="1"/>
      <c r="AB494" s="1"/>
      <c r="AC494" s="1"/>
      <c r="AD494" s="1"/>
      <c r="AE494" s="1"/>
      <c r="AF494" s="1"/>
      <c r="AG494" s="1"/>
      <c r="AH494" s="1"/>
      <c r="AI494" s="1"/>
      <c r="AJ494" s="1"/>
      <c r="AK494" s="1"/>
      <c r="AL494" s="1"/>
      <c r="AM494" s="1"/>
      <c r="AN494" s="1"/>
      <c r="AO494" s="1"/>
    </row>
    <row r="495" spans="1:41" ht="14.25" customHeight="1">
      <c r="A495" s="1"/>
      <c r="B495" s="1"/>
      <c r="C495" s="115"/>
      <c r="D495" s="125"/>
      <c r="E495" s="150"/>
      <c r="F495" s="1"/>
      <c r="G495" s="1"/>
      <c r="H495" s="1"/>
      <c r="I495" s="1"/>
      <c r="J495" s="1"/>
      <c r="K495" s="1"/>
      <c r="L495" s="1"/>
      <c r="M495" s="1"/>
      <c r="N495" s="1"/>
      <c r="O495" s="1"/>
      <c r="P495" s="1"/>
      <c r="Q495" s="1"/>
      <c r="R495" s="1"/>
      <c r="S495" s="130"/>
      <c r="T495" s="131"/>
      <c r="U495" s="131"/>
      <c r="V495" s="1"/>
      <c r="W495" s="1"/>
      <c r="X495" s="1"/>
      <c r="Y495" s="1"/>
      <c r="Z495" s="1"/>
      <c r="AA495" s="1"/>
      <c r="AB495" s="1"/>
      <c r="AC495" s="1"/>
      <c r="AD495" s="1"/>
      <c r="AE495" s="1"/>
      <c r="AF495" s="1"/>
      <c r="AG495" s="1"/>
      <c r="AH495" s="1"/>
      <c r="AI495" s="1"/>
      <c r="AJ495" s="1"/>
      <c r="AK495" s="1"/>
      <c r="AL495" s="1"/>
      <c r="AM495" s="1"/>
      <c r="AN495" s="1"/>
      <c r="AO495" s="1"/>
    </row>
    <row r="496" spans="1:41" ht="14.25" customHeight="1">
      <c r="A496" s="1"/>
      <c r="B496" s="1"/>
      <c r="C496" s="115"/>
      <c r="D496" s="125"/>
      <c r="E496" s="150"/>
      <c r="F496" s="1"/>
      <c r="G496" s="1"/>
      <c r="H496" s="1"/>
      <c r="I496" s="1"/>
      <c r="J496" s="1"/>
      <c r="K496" s="1"/>
      <c r="L496" s="1"/>
      <c r="M496" s="1"/>
      <c r="N496" s="1"/>
      <c r="O496" s="1"/>
      <c r="P496" s="1"/>
      <c r="Q496" s="1"/>
      <c r="R496" s="1"/>
      <c r="S496" s="130"/>
      <c r="T496" s="131"/>
      <c r="U496" s="131"/>
      <c r="V496" s="1"/>
      <c r="W496" s="1"/>
      <c r="X496" s="1"/>
      <c r="Y496" s="1"/>
      <c r="Z496" s="1"/>
      <c r="AA496" s="1"/>
      <c r="AB496" s="1"/>
      <c r="AC496" s="1"/>
      <c r="AD496" s="1"/>
      <c r="AE496" s="1"/>
      <c r="AF496" s="1"/>
      <c r="AG496" s="1"/>
      <c r="AH496" s="1"/>
      <c r="AI496" s="1"/>
      <c r="AJ496" s="1"/>
      <c r="AK496" s="1"/>
      <c r="AL496" s="1"/>
      <c r="AM496" s="1"/>
      <c r="AN496" s="1"/>
      <c r="AO496" s="1"/>
    </row>
    <row r="497" spans="1:41" ht="14.25" customHeight="1">
      <c r="A497" s="1"/>
      <c r="B497" s="1"/>
      <c r="C497" s="115"/>
      <c r="D497" s="125"/>
      <c r="E497" s="150"/>
      <c r="F497" s="1"/>
      <c r="G497" s="1"/>
      <c r="H497" s="1"/>
      <c r="I497" s="1"/>
      <c r="J497" s="1"/>
      <c r="K497" s="1"/>
      <c r="L497" s="1"/>
      <c r="M497" s="1"/>
      <c r="N497" s="1"/>
      <c r="O497" s="1"/>
      <c r="P497" s="1"/>
      <c r="Q497" s="1"/>
      <c r="R497" s="1"/>
      <c r="S497" s="130"/>
      <c r="T497" s="131"/>
      <c r="U497" s="131"/>
      <c r="V497" s="1"/>
      <c r="W497" s="1"/>
      <c r="X497" s="1"/>
      <c r="Y497" s="1"/>
      <c r="Z497" s="1"/>
      <c r="AA497" s="1"/>
      <c r="AB497" s="1"/>
      <c r="AC497" s="1"/>
      <c r="AD497" s="1"/>
      <c r="AE497" s="1"/>
      <c r="AF497" s="1"/>
      <c r="AG497" s="1"/>
      <c r="AH497" s="1"/>
      <c r="AI497" s="1"/>
      <c r="AJ497" s="1"/>
      <c r="AK497" s="1"/>
      <c r="AL497" s="1"/>
      <c r="AM497" s="1"/>
      <c r="AN497" s="1"/>
      <c r="AO497" s="1"/>
    </row>
    <row r="498" spans="1:41" ht="14.25" customHeight="1">
      <c r="A498" s="1"/>
      <c r="B498" s="1"/>
      <c r="C498" s="115"/>
      <c r="D498" s="125"/>
      <c r="E498" s="150"/>
      <c r="F498" s="1"/>
      <c r="G498" s="1"/>
      <c r="H498" s="1"/>
      <c r="I498" s="1"/>
      <c r="J498" s="1"/>
      <c r="K498" s="1"/>
      <c r="L498" s="1"/>
      <c r="M498" s="1"/>
      <c r="N498" s="1"/>
      <c r="O498" s="1"/>
      <c r="P498" s="1"/>
      <c r="Q498" s="1"/>
      <c r="R498" s="1"/>
      <c r="S498" s="130"/>
      <c r="T498" s="131"/>
      <c r="U498" s="131"/>
      <c r="V498" s="1"/>
      <c r="W498" s="1"/>
      <c r="X498" s="1"/>
      <c r="Y498" s="1"/>
      <c r="Z498" s="1"/>
      <c r="AA498" s="1"/>
      <c r="AB498" s="1"/>
      <c r="AC498" s="1"/>
      <c r="AD498" s="1"/>
      <c r="AE498" s="1"/>
      <c r="AF498" s="1"/>
      <c r="AG498" s="1"/>
      <c r="AH498" s="1"/>
      <c r="AI498" s="1"/>
      <c r="AJ498" s="1"/>
      <c r="AK498" s="1"/>
      <c r="AL498" s="1"/>
      <c r="AM498" s="1"/>
      <c r="AN498" s="1"/>
      <c r="AO498" s="1"/>
    </row>
    <row r="499" spans="1:41" ht="14.25" customHeight="1">
      <c r="A499" s="1"/>
      <c r="B499" s="1"/>
      <c r="C499" s="115"/>
      <c r="D499" s="125"/>
      <c r="E499" s="150"/>
      <c r="F499" s="1"/>
      <c r="G499" s="1"/>
      <c r="H499" s="1"/>
      <c r="I499" s="1"/>
      <c r="J499" s="1"/>
      <c r="K499" s="1"/>
      <c r="L499" s="1"/>
      <c r="M499" s="1"/>
      <c r="N499" s="1"/>
      <c r="O499" s="1"/>
      <c r="P499" s="1"/>
      <c r="Q499" s="1"/>
      <c r="R499" s="1"/>
      <c r="S499" s="130"/>
      <c r="T499" s="131"/>
      <c r="U499" s="131"/>
      <c r="V499" s="1"/>
      <c r="W499" s="1"/>
      <c r="X499" s="1"/>
      <c r="Y499" s="1"/>
      <c r="Z499" s="1"/>
      <c r="AA499" s="1"/>
      <c r="AB499" s="1"/>
      <c r="AC499" s="1"/>
      <c r="AD499" s="1"/>
      <c r="AE499" s="1"/>
      <c r="AF499" s="1"/>
      <c r="AG499" s="1"/>
      <c r="AH499" s="1"/>
      <c r="AI499" s="1"/>
      <c r="AJ499" s="1"/>
      <c r="AK499" s="1"/>
      <c r="AL499" s="1"/>
      <c r="AM499" s="1"/>
      <c r="AN499" s="1"/>
      <c r="AO499" s="1"/>
    </row>
    <row r="500" spans="1:41" ht="14.25" customHeight="1">
      <c r="A500" s="1"/>
      <c r="B500" s="1"/>
      <c r="C500" s="115"/>
      <c r="D500" s="125"/>
      <c r="E500" s="150"/>
      <c r="F500" s="1"/>
      <c r="G500" s="1"/>
      <c r="H500" s="1"/>
      <c r="I500" s="1"/>
      <c r="J500" s="1"/>
      <c r="K500" s="1"/>
      <c r="L500" s="1"/>
      <c r="M500" s="1"/>
      <c r="N500" s="1"/>
      <c r="O500" s="1"/>
      <c r="P500" s="1"/>
      <c r="Q500" s="1"/>
      <c r="R500" s="1"/>
      <c r="S500" s="130"/>
      <c r="T500" s="131"/>
      <c r="U500" s="131"/>
      <c r="V500" s="1"/>
      <c r="W500" s="1"/>
      <c r="X500" s="1"/>
      <c r="Y500" s="1"/>
      <c r="Z500" s="1"/>
      <c r="AA500" s="1"/>
      <c r="AB500" s="1"/>
      <c r="AC500" s="1"/>
      <c r="AD500" s="1"/>
      <c r="AE500" s="1"/>
      <c r="AF500" s="1"/>
      <c r="AG500" s="1"/>
      <c r="AH500" s="1"/>
      <c r="AI500" s="1"/>
      <c r="AJ500" s="1"/>
      <c r="AK500" s="1"/>
      <c r="AL500" s="1"/>
      <c r="AM500" s="1"/>
      <c r="AN500" s="1"/>
      <c r="AO500" s="1"/>
    </row>
    <row r="501" spans="1:41" ht="14.25" customHeight="1">
      <c r="A501" s="1"/>
      <c r="B501" s="1"/>
      <c r="C501" s="115"/>
      <c r="D501" s="125"/>
      <c r="E501" s="150"/>
      <c r="F501" s="1"/>
      <c r="G501" s="1"/>
      <c r="H501" s="1"/>
      <c r="I501" s="1"/>
      <c r="J501" s="1"/>
      <c r="K501" s="1"/>
      <c r="L501" s="1"/>
      <c r="M501" s="1"/>
      <c r="N501" s="1"/>
      <c r="O501" s="1"/>
      <c r="P501" s="1"/>
      <c r="Q501" s="1"/>
      <c r="R501" s="1"/>
      <c r="S501" s="130"/>
      <c r="T501" s="131"/>
      <c r="U501" s="131"/>
      <c r="V501" s="1"/>
      <c r="W501" s="1"/>
      <c r="X501" s="1"/>
      <c r="Y501" s="1"/>
      <c r="Z501" s="1"/>
      <c r="AA501" s="1"/>
      <c r="AB501" s="1"/>
      <c r="AC501" s="1"/>
      <c r="AD501" s="1"/>
      <c r="AE501" s="1"/>
      <c r="AF501" s="1"/>
      <c r="AG501" s="1"/>
      <c r="AH501" s="1"/>
      <c r="AI501" s="1"/>
      <c r="AJ501" s="1"/>
      <c r="AK501" s="1"/>
      <c r="AL501" s="1"/>
      <c r="AM501" s="1"/>
      <c r="AN501" s="1"/>
      <c r="AO501" s="1"/>
    </row>
    <row r="502" spans="1:41" ht="14.25" customHeight="1">
      <c r="A502" s="1"/>
      <c r="B502" s="1"/>
      <c r="C502" s="115"/>
      <c r="D502" s="125"/>
      <c r="E502" s="150"/>
      <c r="F502" s="1"/>
      <c r="G502" s="1"/>
      <c r="H502" s="1"/>
      <c r="I502" s="1"/>
      <c r="J502" s="1"/>
      <c r="K502" s="1"/>
      <c r="L502" s="1"/>
      <c r="M502" s="1"/>
      <c r="N502" s="1"/>
      <c r="O502" s="1"/>
      <c r="P502" s="1"/>
      <c r="Q502" s="1"/>
      <c r="R502" s="1"/>
      <c r="S502" s="130"/>
      <c r="T502" s="131"/>
      <c r="U502" s="131"/>
      <c r="V502" s="1"/>
      <c r="W502" s="1"/>
      <c r="X502" s="1"/>
      <c r="Y502" s="1"/>
      <c r="Z502" s="1"/>
      <c r="AA502" s="1"/>
      <c r="AB502" s="1"/>
      <c r="AC502" s="1"/>
      <c r="AD502" s="1"/>
      <c r="AE502" s="1"/>
      <c r="AF502" s="1"/>
      <c r="AG502" s="1"/>
      <c r="AH502" s="1"/>
      <c r="AI502" s="1"/>
      <c r="AJ502" s="1"/>
      <c r="AK502" s="1"/>
      <c r="AL502" s="1"/>
      <c r="AM502" s="1"/>
      <c r="AN502" s="1"/>
      <c r="AO502" s="1"/>
    </row>
    <row r="503" spans="1:41" ht="14.25" customHeight="1">
      <c r="A503" s="1"/>
      <c r="B503" s="1"/>
      <c r="C503" s="115"/>
      <c r="D503" s="125"/>
      <c r="E503" s="150"/>
      <c r="F503" s="1"/>
      <c r="G503" s="1"/>
      <c r="H503" s="1"/>
      <c r="I503" s="1"/>
      <c r="J503" s="1"/>
      <c r="K503" s="1"/>
      <c r="L503" s="1"/>
      <c r="M503" s="1"/>
      <c r="N503" s="1"/>
      <c r="O503" s="1"/>
      <c r="P503" s="1"/>
      <c r="Q503" s="1"/>
      <c r="R503" s="1"/>
      <c r="S503" s="130"/>
      <c r="T503" s="131"/>
      <c r="U503" s="131"/>
      <c r="V503" s="1"/>
      <c r="W503" s="1"/>
      <c r="X503" s="1"/>
      <c r="Y503" s="1"/>
      <c r="Z503" s="1"/>
      <c r="AA503" s="1"/>
      <c r="AB503" s="1"/>
      <c r="AC503" s="1"/>
      <c r="AD503" s="1"/>
      <c r="AE503" s="1"/>
      <c r="AF503" s="1"/>
      <c r="AG503" s="1"/>
      <c r="AH503" s="1"/>
      <c r="AI503" s="1"/>
      <c r="AJ503" s="1"/>
      <c r="AK503" s="1"/>
      <c r="AL503" s="1"/>
      <c r="AM503" s="1"/>
      <c r="AN503" s="1"/>
      <c r="AO503" s="1"/>
    </row>
    <row r="504" spans="1:41" ht="14.25" customHeight="1">
      <c r="A504" s="1"/>
      <c r="B504" s="1"/>
      <c r="C504" s="115"/>
      <c r="D504" s="125"/>
      <c r="E504" s="150"/>
      <c r="F504" s="1"/>
      <c r="G504" s="1"/>
      <c r="H504" s="1"/>
      <c r="I504" s="1"/>
      <c r="J504" s="1"/>
      <c r="K504" s="1"/>
      <c r="L504" s="1"/>
      <c r="M504" s="1"/>
      <c r="N504" s="1"/>
      <c r="O504" s="1"/>
      <c r="P504" s="1"/>
      <c r="Q504" s="1"/>
      <c r="R504" s="1"/>
      <c r="S504" s="130"/>
      <c r="T504" s="131"/>
      <c r="U504" s="131"/>
      <c r="V504" s="1"/>
      <c r="W504" s="1"/>
      <c r="X504" s="1"/>
      <c r="Y504" s="1"/>
      <c r="Z504" s="1"/>
      <c r="AA504" s="1"/>
      <c r="AB504" s="1"/>
      <c r="AC504" s="1"/>
      <c r="AD504" s="1"/>
      <c r="AE504" s="1"/>
      <c r="AF504" s="1"/>
      <c r="AG504" s="1"/>
      <c r="AH504" s="1"/>
      <c r="AI504" s="1"/>
      <c r="AJ504" s="1"/>
      <c r="AK504" s="1"/>
      <c r="AL504" s="1"/>
      <c r="AM504" s="1"/>
      <c r="AN504" s="1"/>
      <c r="AO504" s="1"/>
    </row>
    <row r="505" spans="1:41" ht="14.25" customHeight="1">
      <c r="A505" s="1"/>
      <c r="B505" s="1"/>
      <c r="C505" s="115"/>
      <c r="D505" s="125"/>
      <c r="E505" s="150"/>
      <c r="F505" s="1"/>
      <c r="G505" s="1"/>
      <c r="H505" s="1"/>
      <c r="I505" s="1"/>
      <c r="J505" s="1"/>
      <c r="K505" s="1"/>
      <c r="L505" s="1"/>
      <c r="M505" s="1"/>
      <c r="N505" s="1"/>
      <c r="O505" s="1"/>
      <c r="P505" s="1"/>
      <c r="Q505" s="1"/>
      <c r="R505" s="1"/>
      <c r="S505" s="130"/>
      <c r="T505" s="131"/>
      <c r="U505" s="131"/>
      <c r="V505" s="1"/>
      <c r="W505" s="1"/>
      <c r="X505" s="1"/>
      <c r="Y505" s="1"/>
      <c r="Z505" s="1"/>
      <c r="AA505" s="1"/>
      <c r="AB505" s="1"/>
      <c r="AC505" s="1"/>
      <c r="AD505" s="1"/>
      <c r="AE505" s="1"/>
      <c r="AF505" s="1"/>
      <c r="AG505" s="1"/>
      <c r="AH505" s="1"/>
      <c r="AI505" s="1"/>
      <c r="AJ505" s="1"/>
      <c r="AK505" s="1"/>
      <c r="AL505" s="1"/>
      <c r="AM505" s="1"/>
      <c r="AN505" s="1"/>
      <c r="AO505" s="1"/>
    </row>
    <row r="506" spans="1:41" ht="14.25" customHeight="1">
      <c r="A506" s="1"/>
      <c r="B506" s="1"/>
      <c r="C506" s="115"/>
      <c r="D506" s="125"/>
      <c r="E506" s="150"/>
      <c r="F506" s="1"/>
      <c r="G506" s="1"/>
      <c r="H506" s="1"/>
      <c r="I506" s="1"/>
      <c r="J506" s="1"/>
      <c r="K506" s="1"/>
      <c r="L506" s="1"/>
      <c r="M506" s="1"/>
      <c r="N506" s="1"/>
      <c r="O506" s="1"/>
      <c r="P506" s="1"/>
      <c r="Q506" s="1"/>
      <c r="R506" s="1"/>
      <c r="S506" s="130"/>
      <c r="T506" s="131"/>
      <c r="U506" s="131"/>
      <c r="V506" s="1"/>
      <c r="W506" s="1"/>
      <c r="X506" s="1"/>
      <c r="Y506" s="1"/>
      <c r="Z506" s="1"/>
      <c r="AA506" s="1"/>
      <c r="AB506" s="1"/>
      <c r="AC506" s="1"/>
      <c r="AD506" s="1"/>
      <c r="AE506" s="1"/>
      <c r="AF506" s="1"/>
      <c r="AG506" s="1"/>
      <c r="AH506" s="1"/>
      <c r="AI506" s="1"/>
      <c r="AJ506" s="1"/>
      <c r="AK506" s="1"/>
      <c r="AL506" s="1"/>
      <c r="AM506" s="1"/>
      <c r="AN506" s="1"/>
      <c r="AO506" s="1"/>
    </row>
    <row r="507" spans="1:41" ht="14.25" customHeight="1">
      <c r="A507" s="1"/>
      <c r="B507" s="1"/>
      <c r="C507" s="115"/>
      <c r="D507" s="125"/>
      <c r="E507" s="150"/>
      <c r="F507" s="1"/>
      <c r="G507" s="1"/>
      <c r="H507" s="1"/>
      <c r="I507" s="1"/>
      <c r="J507" s="1"/>
      <c r="K507" s="1"/>
      <c r="L507" s="1"/>
      <c r="M507" s="1"/>
      <c r="N507" s="1"/>
      <c r="O507" s="1"/>
      <c r="P507" s="1"/>
      <c r="Q507" s="1"/>
      <c r="R507" s="1"/>
      <c r="S507" s="130"/>
      <c r="T507" s="131"/>
      <c r="U507" s="131"/>
      <c r="V507" s="1"/>
      <c r="W507" s="1"/>
      <c r="X507" s="1"/>
      <c r="Y507" s="1"/>
      <c r="Z507" s="1"/>
      <c r="AA507" s="1"/>
      <c r="AB507" s="1"/>
      <c r="AC507" s="1"/>
      <c r="AD507" s="1"/>
      <c r="AE507" s="1"/>
      <c r="AF507" s="1"/>
      <c r="AG507" s="1"/>
      <c r="AH507" s="1"/>
      <c r="AI507" s="1"/>
      <c r="AJ507" s="1"/>
      <c r="AK507" s="1"/>
      <c r="AL507" s="1"/>
      <c r="AM507" s="1"/>
      <c r="AN507" s="1"/>
      <c r="AO507" s="1"/>
    </row>
    <row r="508" spans="1:41" ht="14.25" customHeight="1">
      <c r="A508" s="1"/>
      <c r="B508" s="1"/>
      <c r="C508" s="115"/>
      <c r="D508" s="125"/>
      <c r="E508" s="150"/>
      <c r="F508" s="1"/>
      <c r="G508" s="1"/>
      <c r="H508" s="1"/>
      <c r="I508" s="1"/>
      <c r="J508" s="1"/>
      <c r="K508" s="1"/>
      <c r="L508" s="1"/>
      <c r="M508" s="1"/>
      <c r="N508" s="1"/>
      <c r="O508" s="1"/>
      <c r="P508" s="1"/>
      <c r="Q508" s="1"/>
      <c r="R508" s="1"/>
      <c r="S508" s="130"/>
      <c r="T508" s="131"/>
      <c r="U508" s="131"/>
      <c r="V508" s="1"/>
      <c r="W508" s="1"/>
      <c r="X508" s="1"/>
      <c r="Y508" s="1"/>
      <c r="Z508" s="1"/>
      <c r="AA508" s="1"/>
      <c r="AB508" s="1"/>
      <c r="AC508" s="1"/>
      <c r="AD508" s="1"/>
      <c r="AE508" s="1"/>
      <c r="AF508" s="1"/>
      <c r="AG508" s="1"/>
      <c r="AH508" s="1"/>
      <c r="AI508" s="1"/>
      <c r="AJ508" s="1"/>
      <c r="AK508" s="1"/>
      <c r="AL508" s="1"/>
      <c r="AM508" s="1"/>
      <c r="AN508" s="1"/>
      <c r="AO508" s="1"/>
    </row>
    <row r="509" spans="1:41" ht="14.25" customHeight="1">
      <c r="A509" s="1"/>
      <c r="B509" s="1"/>
      <c r="C509" s="115"/>
      <c r="D509" s="125"/>
      <c r="E509" s="150"/>
      <c r="F509" s="1"/>
      <c r="G509" s="1"/>
      <c r="H509" s="1"/>
      <c r="I509" s="1"/>
      <c r="J509" s="1"/>
      <c r="K509" s="1"/>
      <c r="L509" s="1"/>
      <c r="M509" s="1"/>
      <c r="N509" s="1"/>
      <c r="O509" s="1"/>
      <c r="P509" s="1"/>
      <c r="Q509" s="1"/>
      <c r="R509" s="1"/>
      <c r="S509" s="130"/>
      <c r="T509" s="131"/>
      <c r="U509" s="131"/>
      <c r="V509" s="1"/>
      <c r="W509" s="1"/>
      <c r="X509" s="1"/>
      <c r="Y509" s="1"/>
      <c r="Z509" s="1"/>
      <c r="AA509" s="1"/>
      <c r="AB509" s="1"/>
      <c r="AC509" s="1"/>
      <c r="AD509" s="1"/>
      <c r="AE509" s="1"/>
      <c r="AF509" s="1"/>
      <c r="AG509" s="1"/>
      <c r="AH509" s="1"/>
      <c r="AI509" s="1"/>
      <c r="AJ509" s="1"/>
      <c r="AK509" s="1"/>
      <c r="AL509" s="1"/>
      <c r="AM509" s="1"/>
      <c r="AN509" s="1"/>
      <c r="AO509" s="1"/>
    </row>
    <row r="510" spans="1:41" ht="14.25" customHeight="1">
      <c r="A510" s="1"/>
      <c r="B510" s="1"/>
      <c r="C510" s="115"/>
      <c r="D510" s="125"/>
      <c r="E510" s="150"/>
      <c r="F510" s="1"/>
      <c r="G510" s="1"/>
      <c r="H510" s="1"/>
      <c r="I510" s="1"/>
      <c r="J510" s="1"/>
      <c r="K510" s="1"/>
      <c r="L510" s="1"/>
      <c r="M510" s="1"/>
      <c r="N510" s="1"/>
      <c r="O510" s="1"/>
      <c r="P510" s="1"/>
      <c r="Q510" s="1"/>
      <c r="R510" s="1"/>
      <c r="S510" s="130"/>
      <c r="T510" s="131"/>
      <c r="U510" s="131"/>
      <c r="V510" s="1"/>
      <c r="W510" s="1"/>
      <c r="X510" s="1"/>
      <c r="Y510" s="1"/>
      <c r="Z510" s="1"/>
      <c r="AA510" s="1"/>
      <c r="AB510" s="1"/>
      <c r="AC510" s="1"/>
      <c r="AD510" s="1"/>
      <c r="AE510" s="1"/>
      <c r="AF510" s="1"/>
      <c r="AG510" s="1"/>
      <c r="AH510" s="1"/>
      <c r="AI510" s="1"/>
      <c r="AJ510" s="1"/>
      <c r="AK510" s="1"/>
      <c r="AL510" s="1"/>
      <c r="AM510" s="1"/>
      <c r="AN510" s="1"/>
      <c r="AO510" s="1"/>
    </row>
    <row r="511" spans="1:41" ht="14.25" customHeight="1">
      <c r="A511" s="1"/>
      <c r="B511" s="1"/>
      <c r="C511" s="115"/>
      <c r="D511" s="125"/>
      <c r="E511" s="150"/>
      <c r="F511" s="1"/>
      <c r="G511" s="1"/>
      <c r="H511" s="1"/>
      <c r="I511" s="1"/>
      <c r="J511" s="1"/>
      <c r="K511" s="1"/>
      <c r="L511" s="1"/>
      <c r="M511" s="1"/>
      <c r="N511" s="1"/>
      <c r="O511" s="1"/>
      <c r="P511" s="1"/>
      <c r="Q511" s="1"/>
      <c r="R511" s="1"/>
      <c r="S511" s="130"/>
      <c r="T511" s="131"/>
      <c r="U511" s="131"/>
      <c r="V511" s="1"/>
      <c r="W511" s="1"/>
      <c r="X511" s="1"/>
      <c r="Y511" s="1"/>
      <c r="Z511" s="1"/>
      <c r="AA511" s="1"/>
      <c r="AB511" s="1"/>
      <c r="AC511" s="1"/>
      <c r="AD511" s="1"/>
      <c r="AE511" s="1"/>
      <c r="AF511" s="1"/>
      <c r="AG511" s="1"/>
      <c r="AH511" s="1"/>
      <c r="AI511" s="1"/>
      <c r="AJ511" s="1"/>
      <c r="AK511" s="1"/>
      <c r="AL511" s="1"/>
      <c r="AM511" s="1"/>
      <c r="AN511" s="1"/>
      <c r="AO511" s="1"/>
    </row>
    <row r="512" spans="1:41" ht="14.25" customHeight="1">
      <c r="A512" s="1"/>
      <c r="B512" s="1"/>
      <c r="C512" s="115"/>
      <c r="D512" s="125"/>
      <c r="E512" s="150"/>
      <c r="F512" s="1"/>
      <c r="G512" s="1"/>
      <c r="H512" s="1"/>
      <c r="I512" s="1"/>
      <c r="J512" s="1"/>
      <c r="K512" s="1"/>
      <c r="L512" s="1"/>
      <c r="M512" s="1"/>
      <c r="N512" s="1"/>
      <c r="O512" s="1"/>
      <c r="P512" s="1"/>
      <c r="Q512" s="1"/>
      <c r="R512" s="1"/>
      <c r="S512" s="130"/>
      <c r="T512" s="131"/>
      <c r="U512" s="131"/>
      <c r="V512" s="1"/>
      <c r="W512" s="1"/>
      <c r="X512" s="1"/>
      <c r="Y512" s="1"/>
      <c r="Z512" s="1"/>
      <c r="AA512" s="1"/>
      <c r="AB512" s="1"/>
      <c r="AC512" s="1"/>
      <c r="AD512" s="1"/>
      <c r="AE512" s="1"/>
      <c r="AF512" s="1"/>
      <c r="AG512" s="1"/>
      <c r="AH512" s="1"/>
      <c r="AI512" s="1"/>
      <c r="AJ512" s="1"/>
      <c r="AK512" s="1"/>
      <c r="AL512" s="1"/>
      <c r="AM512" s="1"/>
      <c r="AN512" s="1"/>
      <c r="AO512" s="1"/>
    </row>
    <row r="513" spans="1:41" ht="14.25" customHeight="1">
      <c r="A513" s="1"/>
      <c r="B513" s="1"/>
      <c r="C513" s="115"/>
      <c r="D513" s="125"/>
      <c r="E513" s="150"/>
      <c r="F513" s="1"/>
      <c r="G513" s="1"/>
      <c r="H513" s="1"/>
      <c r="I513" s="1"/>
      <c r="J513" s="1"/>
      <c r="K513" s="1"/>
      <c r="L513" s="1"/>
      <c r="M513" s="1"/>
      <c r="N513" s="1"/>
      <c r="O513" s="1"/>
      <c r="P513" s="1"/>
      <c r="Q513" s="1"/>
      <c r="R513" s="1"/>
      <c r="S513" s="130"/>
      <c r="T513" s="131"/>
      <c r="U513" s="131"/>
      <c r="V513" s="1"/>
      <c r="W513" s="1"/>
      <c r="X513" s="1"/>
      <c r="Y513" s="1"/>
      <c r="Z513" s="1"/>
      <c r="AA513" s="1"/>
      <c r="AB513" s="1"/>
      <c r="AC513" s="1"/>
      <c r="AD513" s="1"/>
      <c r="AE513" s="1"/>
      <c r="AF513" s="1"/>
      <c r="AG513" s="1"/>
      <c r="AH513" s="1"/>
      <c r="AI513" s="1"/>
      <c r="AJ513" s="1"/>
      <c r="AK513" s="1"/>
      <c r="AL513" s="1"/>
      <c r="AM513" s="1"/>
      <c r="AN513" s="1"/>
      <c r="AO513" s="1"/>
    </row>
    <row r="514" spans="1:41" ht="14.25" customHeight="1">
      <c r="A514" s="1"/>
      <c r="B514" s="1"/>
      <c r="C514" s="115"/>
      <c r="D514" s="125"/>
      <c r="E514" s="150"/>
      <c r="F514" s="1"/>
      <c r="G514" s="1"/>
      <c r="H514" s="1"/>
      <c r="I514" s="1"/>
      <c r="J514" s="1"/>
      <c r="K514" s="1"/>
      <c r="L514" s="1"/>
      <c r="M514" s="1"/>
      <c r="N514" s="1"/>
      <c r="O514" s="1"/>
      <c r="P514" s="1"/>
      <c r="Q514" s="1"/>
      <c r="R514" s="1"/>
      <c r="S514" s="130"/>
      <c r="T514" s="131"/>
      <c r="U514" s="131"/>
      <c r="V514" s="1"/>
      <c r="W514" s="1"/>
      <c r="X514" s="1"/>
      <c r="Y514" s="1"/>
      <c r="Z514" s="1"/>
      <c r="AA514" s="1"/>
      <c r="AB514" s="1"/>
      <c r="AC514" s="1"/>
      <c r="AD514" s="1"/>
      <c r="AE514" s="1"/>
      <c r="AF514" s="1"/>
      <c r="AG514" s="1"/>
      <c r="AH514" s="1"/>
      <c r="AI514" s="1"/>
      <c r="AJ514" s="1"/>
      <c r="AK514" s="1"/>
      <c r="AL514" s="1"/>
      <c r="AM514" s="1"/>
      <c r="AN514" s="1"/>
      <c r="AO514" s="1"/>
    </row>
    <row r="515" spans="1:41" ht="14.25" customHeight="1">
      <c r="A515" s="1"/>
      <c r="B515" s="1"/>
      <c r="C515" s="115"/>
      <c r="D515" s="125"/>
      <c r="E515" s="150"/>
      <c r="F515" s="1"/>
      <c r="G515" s="1"/>
      <c r="H515" s="1"/>
      <c r="I515" s="1"/>
      <c r="J515" s="1"/>
      <c r="K515" s="1"/>
      <c r="L515" s="1"/>
      <c r="M515" s="1"/>
      <c r="N515" s="1"/>
      <c r="O515" s="1"/>
      <c r="P515" s="1"/>
      <c r="Q515" s="1"/>
      <c r="R515" s="1"/>
      <c r="S515" s="130"/>
      <c r="T515" s="131"/>
      <c r="U515" s="131"/>
      <c r="V515" s="1"/>
      <c r="W515" s="1"/>
      <c r="X515" s="1"/>
      <c r="Y515" s="1"/>
      <c r="Z515" s="1"/>
      <c r="AA515" s="1"/>
      <c r="AB515" s="1"/>
      <c r="AC515" s="1"/>
      <c r="AD515" s="1"/>
      <c r="AE515" s="1"/>
      <c r="AF515" s="1"/>
      <c r="AG515" s="1"/>
      <c r="AH515" s="1"/>
      <c r="AI515" s="1"/>
      <c r="AJ515" s="1"/>
      <c r="AK515" s="1"/>
      <c r="AL515" s="1"/>
      <c r="AM515" s="1"/>
      <c r="AN515" s="1"/>
      <c r="AO515" s="1"/>
    </row>
    <row r="516" spans="1:41" ht="14.25" customHeight="1">
      <c r="A516" s="1"/>
      <c r="B516" s="1"/>
      <c r="C516" s="115"/>
      <c r="D516" s="125"/>
      <c r="E516" s="150"/>
      <c r="F516" s="1"/>
      <c r="G516" s="1"/>
      <c r="H516" s="1"/>
      <c r="I516" s="1"/>
      <c r="J516" s="1"/>
      <c r="K516" s="1"/>
      <c r="L516" s="1"/>
      <c r="M516" s="1"/>
      <c r="N516" s="1"/>
      <c r="O516" s="1"/>
      <c r="P516" s="1"/>
      <c r="Q516" s="1"/>
      <c r="R516" s="1"/>
      <c r="S516" s="130"/>
      <c r="T516" s="131"/>
      <c r="U516" s="131"/>
      <c r="V516" s="1"/>
      <c r="W516" s="1"/>
      <c r="X516" s="1"/>
      <c r="Y516" s="1"/>
      <c r="Z516" s="1"/>
      <c r="AA516" s="1"/>
      <c r="AB516" s="1"/>
      <c r="AC516" s="1"/>
      <c r="AD516" s="1"/>
      <c r="AE516" s="1"/>
      <c r="AF516" s="1"/>
      <c r="AG516" s="1"/>
      <c r="AH516" s="1"/>
      <c r="AI516" s="1"/>
      <c r="AJ516" s="1"/>
      <c r="AK516" s="1"/>
      <c r="AL516" s="1"/>
      <c r="AM516" s="1"/>
      <c r="AN516" s="1"/>
      <c r="AO516" s="1"/>
    </row>
    <row r="517" spans="1:41" ht="14.25" customHeight="1">
      <c r="A517" s="1"/>
      <c r="B517" s="1"/>
      <c r="C517" s="115"/>
      <c r="D517" s="125"/>
      <c r="E517" s="150"/>
      <c r="F517" s="1"/>
      <c r="G517" s="1"/>
      <c r="H517" s="1"/>
      <c r="I517" s="1"/>
      <c r="J517" s="1"/>
      <c r="K517" s="1"/>
      <c r="L517" s="1"/>
      <c r="M517" s="1"/>
      <c r="N517" s="1"/>
      <c r="O517" s="1"/>
      <c r="P517" s="1"/>
      <c r="Q517" s="1"/>
      <c r="R517" s="1"/>
      <c r="S517" s="130"/>
      <c r="T517" s="131"/>
      <c r="U517" s="131"/>
      <c r="V517" s="1"/>
      <c r="W517" s="1"/>
      <c r="X517" s="1"/>
      <c r="Y517" s="1"/>
      <c r="Z517" s="1"/>
      <c r="AA517" s="1"/>
      <c r="AB517" s="1"/>
      <c r="AC517" s="1"/>
      <c r="AD517" s="1"/>
      <c r="AE517" s="1"/>
      <c r="AF517" s="1"/>
      <c r="AG517" s="1"/>
      <c r="AH517" s="1"/>
      <c r="AI517" s="1"/>
      <c r="AJ517" s="1"/>
      <c r="AK517" s="1"/>
      <c r="AL517" s="1"/>
      <c r="AM517" s="1"/>
      <c r="AN517" s="1"/>
      <c r="AO517" s="1"/>
    </row>
    <row r="518" spans="1:41" ht="14.25" customHeight="1">
      <c r="A518" s="1"/>
      <c r="B518" s="1"/>
      <c r="C518" s="115"/>
      <c r="D518" s="125"/>
      <c r="E518" s="150"/>
      <c r="F518" s="1"/>
      <c r="G518" s="1"/>
      <c r="H518" s="1"/>
      <c r="I518" s="1"/>
      <c r="J518" s="1"/>
      <c r="K518" s="1"/>
      <c r="L518" s="1"/>
      <c r="M518" s="1"/>
      <c r="N518" s="1"/>
      <c r="O518" s="1"/>
      <c r="P518" s="1"/>
      <c r="Q518" s="1"/>
      <c r="R518" s="1"/>
      <c r="S518" s="130"/>
      <c r="T518" s="131"/>
      <c r="U518" s="131"/>
      <c r="V518" s="1"/>
      <c r="W518" s="1"/>
      <c r="X518" s="1"/>
      <c r="Y518" s="1"/>
      <c r="Z518" s="1"/>
      <c r="AA518" s="1"/>
      <c r="AB518" s="1"/>
      <c r="AC518" s="1"/>
      <c r="AD518" s="1"/>
      <c r="AE518" s="1"/>
      <c r="AF518" s="1"/>
      <c r="AG518" s="1"/>
      <c r="AH518" s="1"/>
      <c r="AI518" s="1"/>
      <c r="AJ518" s="1"/>
      <c r="AK518" s="1"/>
      <c r="AL518" s="1"/>
      <c r="AM518" s="1"/>
      <c r="AN518" s="1"/>
      <c r="AO518" s="1"/>
    </row>
    <row r="519" spans="1:41" ht="14.25" customHeight="1">
      <c r="A519" s="1"/>
      <c r="B519" s="1"/>
      <c r="C519" s="115"/>
      <c r="D519" s="125"/>
      <c r="E519" s="150"/>
      <c r="F519" s="1"/>
      <c r="G519" s="1"/>
      <c r="H519" s="1"/>
      <c r="I519" s="1"/>
      <c r="J519" s="1"/>
      <c r="K519" s="1"/>
      <c r="L519" s="1"/>
      <c r="M519" s="1"/>
      <c r="N519" s="1"/>
      <c r="O519" s="1"/>
      <c r="P519" s="1"/>
      <c r="Q519" s="1"/>
      <c r="R519" s="1"/>
      <c r="S519" s="130"/>
      <c r="T519" s="131"/>
      <c r="U519" s="131"/>
      <c r="V519" s="1"/>
      <c r="W519" s="1"/>
      <c r="X519" s="1"/>
      <c r="Y519" s="1"/>
      <c r="Z519" s="1"/>
      <c r="AA519" s="1"/>
      <c r="AB519" s="1"/>
      <c r="AC519" s="1"/>
      <c r="AD519" s="1"/>
      <c r="AE519" s="1"/>
      <c r="AF519" s="1"/>
      <c r="AG519" s="1"/>
      <c r="AH519" s="1"/>
      <c r="AI519" s="1"/>
      <c r="AJ519" s="1"/>
      <c r="AK519" s="1"/>
      <c r="AL519" s="1"/>
      <c r="AM519" s="1"/>
      <c r="AN519" s="1"/>
      <c r="AO519" s="1"/>
    </row>
    <row r="520" spans="1:41" ht="14.25" customHeight="1">
      <c r="A520" s="1"/>
      <c r="B520" s="1"/>
      <c r="C520" s="115"/>
      <c r="D520" s="125"/>
      <c r="E520" s="150"/>
      <c r="F520" s="1"/>
      <c r="G520" s="1"/>
      <c r="H520" s="1"/>
      <c r="I520" s="1"/>
      <c r="J520" s="1"/>
      <c r="K520" s="1"/>
      <c r="L520" s="1"/>
      <c r="M520" s="1"/>
      <c r="N520" s="1"/>
      <c r="O520" s="1"/>
      <c r="P520" s="1"/>
      <c r="Q520" s="1"/>
      <c r="R520" s="1"/>
      <c r="S520" s="130"/>
      <c r="T520" s="131"/>
      <c r="U520" s="131"/>
      <c r="V520" s="1"/>
      <c r="W520" s="1"/>
      <c r="X520" s="1"/>
      <c r="Y520" s="1"/>
      <c r="Z520" s="1"/>
      <c r="AA520" s="1"/>
      <c r="AB520" s="1"/>
      <c r="AC520" s="1"/>
      <c r="AD520" s="1"/>
      <c r="AE520" s="1"/>
      <c r="AF520" s="1"/>
      <c r="AG520" s="1"/>
      <c r="AH520" s="1"/>
      <c r="AI520" s="1"/>
      <c r="AJ520" s="1"/>
      <c r="AK520" s="1"/>
      <c r="AL520" s="1"/>
      <c r="AM520" s="1"/>
      <c r="AN520" s="1"/>
      <c r="AO520" s="1"/>
    </row>
    <row r="521" spans="1:41" ht="14.25" customHeight="1">
      <c r="A521" s="1"/>
      <c r="B521" s="1"/>
      <c r="C521" s="115"/>
      <c r="D521" s="125"/>
      <c r="E521" s="150"/>
      <c r="F521" s="1"/>
      <c r="G521" s="1"/>
      <c r="H521" s="1"/>
      <c r="I521" s="1"/>
      <c r="J521" s="1"/>
      <c r="K521" s="1"/>
      <c r="L521" s="1"/>
      <c r="M521" s="1"/>
      <c r="N521" s="1"/>
      <c r="O521" s="1"/>
      <c r="P521" s="1"/>
      <c r="Q521" s="1"/>
      <c r="R521" s="1"/>
      <c r="S521" s="130"/>
      <c r="T521" s="131"/>
      <c r="U521" s="131"/>
      <c r="V521" s="1"/>
      <c r="W521" s="1"/>
      <c r="X521" s="1"/>
      <c r="Y521" s="1"/>
      <c r="Z521" s="1"/>
      <c r="AA521" s="1"/>
      <c r="AB521" s="1"/>
      <c r="AC521" s="1"/>
      <c r="AD521" s="1"/>
      <c r="AE521" s="1"/>
      <c r="AF521" s="1"/>
      <c r="AG521" s="1"/>
      <c r="AH521" s="1"/>
      <c r="AI521" s="1"/>
      <c r="AJ521" s="1"/>
      <c r="AK521" s="1"/>
      <c r="AL521" s="1"/>
      <c r="AM521" s="1"/>
      <c r="AN521" s="1"/>
      <c r="AO521" s="1"/>
    </row>
    <row r="522" spans="1:41" ht="14.25" customHeight="1">
      <c r="A522" s="1"/>
      <c r="B522" s="1"/>
      <c r="C522" s="115"/>
      <c r="D522" s="125"/>
      <c r="E522" s="150"/>
      <c r="F522" s="1"/>
      <c r="G522" s="1"/>
      <c r="H522" s="1"/>
      <c r="I522" s="1"/>
      <c r="J522" s="1"/>
      <c r="K522" s="1"/>
      <c r="L522" s="1"/>
      <c r="M522" s="1"/>
      <c r="N522" s="1"/>
      <c r="O522" s="1"/>
      <c r="P522" s="1"/>
      <c r="Q522" s="1"/>
      <c r="R522" s="1"/>
      <c r="S522" s="130"/>
      <c r="T522" s="131"/>
      <c r="U522" s="131"/>
      <c r="V522" s="1"/>
      <c r="W522" s="1"/>
      <c r="X522" s="1"/>
      <c r="Y522" s="1"/>
      <c r="Z522" s="1"/>
      <c r="AA522" s="1"/>
      <c r="AB522" s="1"/>
      <c r="AC522" s="1"/>
      <c r="AD522" s="1"/>
      <c r="AE522" s="1"/>
      <c r="AF522" s="1"/>
      <c r="AG522" s="1"/>
      <c r="AH522" s="1"/>
      <c r="AI522" s="1"/>
      <c r="AJ522" s="1"/>
      <c r="AK522" s="1"/>
      <c r="AL522" s="1"/>
      <c r="AM522" s="1"/>
      <c r="AN522" s="1"/>
      <c r="AO522" s="1"/>
    </row>
    <row r="523" spans="1:41" ht="14.25" customHeight="1">
      <c r="A523" s="1"/>
      <c r="B523" s="1"/>
      <c r="C523" s="115"/>
      <c r="D523" s="125"/>
      <c r="E523" s="150"/>
      <c r="F523" s="1"/>
      <c r="G523" s="1"/>
      <c r="H523" s="1"/>
      <c r="I523" s="1"/>
      <c r="J523" s="1"/>
      <c r="K523" s="1"/>
      <c r="L523" s="1"/>
      <c r="M523" s="1"/>
      <c r="N523" s="1"/>
      <c r="O523" s="1"/>
      <c r="P523" s="1"/>
      <c r="Q523" s="1"/>
      <c r="R523" s="1"/>
      <c r="S523" s="130"/>
      <c r="T523" s="131"/>
      <c r="U523" s="131"/>
      <c r="V523" s="1"/>
      <c r="W523" s="1"/>
      <c r="X523" s="1"/>
      <c r="Y523" s="1"/>
      <c r="Z523" s="1"/>
      <c r="AA523" s="1"/>
      <c r="AB523" s="1"/>
      <c r="AC523" s="1"/>
      <c r="AD523" s="1"/>
      <c r="AE523" s="1"/>
      <c r="AF523" s="1"/>
      <c r="AG523" s="1"/>
      <c r="AH523" s="1"/>
      <c r="AI523" s="1"/>
      <c r="AJ523" s="1"/>
      <c r="AK523" s="1"/>
      <c r="AL523" s="1"/>
      <c r="AM523" s="1"/>
      <c r="AN523" s="1"/>
      <c r="AO523" s="1"/>
    </row>
    <row r="524" spans="1:41" ht="14.25" customHeight="1">
      <c r="A524" s="1"/>
      <c r="B524" s="1"/>
      <c r="C524" s="115"/>
      <c r="D524" s="125"/>
      <c r="E524" s="150"/>
      <c r="F524" s="1"/>
      <c r="G524" s="1"/>
      <c r="H524" s="1"/>
      <c r="I524" s="1"/>
      <c r="J524" s="1"/>
      <c r="K524" s="1"/>
      <c r="L524" s="1"/>
      <c r="M524" s="1"/>
      <c r="N524" s="1"/>
      <c r="O524" s="1"/>
      <c r="P524" s="1"/>
      <c r="Q524" s="1"/>
      <c r="R524" s="1"/>
      <c r="S524" s="130"/>
      <c r="T524" s="131"/>
      <c r="U524" s="131"/>
      <c r="V524" s="1"/>
      <c r="W524" s="1"/>
      <c r="X524" s="1"/>
      <c r="Y524" s="1"/>
      <c r="Z524" s="1"/>
      <c r="AA524" s="1"/>
      <c r="AB524" s="1"/>
      <c r="AC524" s="1"/>
      <c r="AD524" s="1"/>
      <c r="AE524" s="1"/>
      <c r="AF524" s="1"/>
      <c r="AG524" s="1"/>
      <c r="AH524" s="1"/>
      <c r="AI524" s="1"/>
      <c r="AJ524" s="1"/>
      <c r="AK524" s="1"/>
      <c r="AL524" s="1"/>
      <c r="AM524" s="1"/>
      <c r="AN524" s="1"/>
      <c r="AO524" s="1"/>
    </row>
    <row r="525" spans="1:41" ht="14.25" customHeight="1">
      <c r="A525" s="1"/>
      <c r="B525" s="1"/>
      <c r="C525" s="115"/>
      <c r="D525" s="125"/>
      <c r="E525" s="150"/>
      <c r="F525" s="1"/>
      <c r="G525" s="1"/>
      <c r="H525" s="1"/>
      <c r="I525" s="1"/>
      <c r="J525" s="1"/>
      <c r="K525" s="1"/>
      <c r="L525" s="1"/>
      <c r="M525" s="1"/>
      <c r="N525" s="1"/>
      <c r="O525" s="1"/>
      <c r="P525" s="1"/>
      <c r="Q525" s="1"/>
      <c r="R525" s="1"/>
      <c r="S525" s="130"/>
      <c r="T525" s="131"/>
      <c r="U525" s="131"/>
      <c r="V525" s="1"/>
      <c r="W525" s="1"/>
      <c r="X525" s="1"/>
      <c r="Y525" s="1"/>
      <c r="Z525" s="1"/>
      <c r="AA525" s="1"/>
      <c r="AB525" s="1"/>
      <c r="AC525" s="1"/>
      <c r="AD525" s="1"/>
      <c r="AE525" s="1"/>
      <c r="AF525" s="1"/>
      <c r="AG525" s="1"/>
      <c r="AH525" s="1"/>
      <c r="AI525" s="1"/>
      <c r="AJ525" s="1"/>
      <c r="AK525" s="1"/>
      <c r="AL525" s="1"/>
      <c r="AM525" s="1"/>
      <c r="AN525" s="1"/>
      <c r="AO525" s="1"/>
    </row>
    <row r="526" spans="1:41" ht="14.25" customHeight="1">
      <c r="A526" s="1"/>
      <c r="B526" s="1"/>
      <c r="C526" s="115"/>
      <c r="D526" s="125"/>
      <c r="E526" s="150"/>
      <c r="F526" s="1"/>
      <c r="G526" s="1"/>
      <c r="H526" s="1"/>
      <c r="I526" s="1"/>
      <c r="J526" s="1"/>
      <c r="K526" s="1"/>
      <c r="L526" s="1"/>
      <c r="M526" s="1"/>
      <c r="N526" s="1"/>
      <c r="O526" s="1"/>
      <c r="P526" s="1"/>
      <c r="Q526" s="1"/>
      <c r="R526" s="1"/>
      <c r="S526" s="130"/>
      <c r="T526" s="131"/>
      <c r="U526" s="131"/>
      <c r="V526" s="1"/>
      <c r="W526" s="1"/>
      <c r="X526" s="1"/>
      <c r="Y526" s="1"/>
      <c r="Z526" s="1"/>
      <c r="AA526" s="1"/>
      <c r="AB526" s="1"/>
      <c r="AC526" s="1"/>
      <c r="AD526" s="1"/>
      <c r="AE526" s="1"/>
      <c r="AF526" s="1"/>
      <c r="AG526" s="1"/>
      <c r="AH526" s="1"/>
      <c r="AI526" s="1"/>
      <c r="AJ526" s="1"/>
      <c r="AK526" s="1"/>
      <c r="AL526" s="1"/>
      <c r="AM526" s="1"/>
      <c r="AN526" s="1"/>
      <c r="AO526" s="1"/>
    </row>
    <row r="527" spans="1:41" ht="14.25" customHeight="1">
      <c r="A527" s="1"/>
      <c r="B527" s="1"/>
      <c r="C527" s="115"/>
      <c r="D527" s="125"/>
      <c r="E527" s="150"/>
      <c r="F527" s="1"/>
      <c r="G527" s="1"/>
      <c r="H527" s="1"/>
      <c r="I527" s="1"/>
      <c r="J527" s="1"/>
      <c r="K527" s="1"/>
      <c r="L527" s="1"/>
      <c r="M527" s="1"/>
      <c r="N527" s="1"/>
      <c r="O527" s="1"/>
      <c r="P527" s="1"/>
      <c r="Q527" s="1"/>
      <c r="R527" s="1"/>
      <c r="S527" s="130"/>
      <c r="T527" s="131"/>
      <c r="U527" s="131"/>
      <c r="V527" s="1"/>
      <c r="W527" s="1"/>
      <c r="X527" s="1"/>
      <c r="Y527" s="1"/>
      <c r="Z527" s="1"/>
      <c r="AA527" s="1"/>
      <c r="AB527" s="1"/>
      <c r="AC527" s="1"/>
      <c r="AD527" s="1"/>
      <c r="AE527" s="1"/>
      <c r="AF527" s="1"/>
      <c r="AG527" s="1"/>
      <c r="AH527" s="1"/>
      <c r="AI527" s="1"/>
      <c r="AJ527" s="1"/>
      <c r="AK527" s="1"/>
      <c r="AL527" s="1"/>
      <c r="AM527" s="1"/>
      <c r="AN527" s="1"/>
      <c r="AO527" s="1"/>
    </row>
    <row r="528" spans="1:41" ht="14.25" customHeight="1">
      <c r="A528" s="1"/>
      <c r="B528" s="1"/>
      <c r="C528" s="115"/>
      <c r="D528" s="125"/>
      <c r="E528" s="150"/>
      <c r="F528" s="1"/>
      <c r="G528" s="1"/>
      <c r="H528" s="1"/>
      <c r="I528" s="1"/>
      <c r="J528" s="1"/>
      <c r="K528" s="1"/>
      <c r="L528" s="1"/>
      <c r="M528" s="1"/>
      <c r="N528" s="1"/>
      <c r="O528" s="1"/>
      <c r="P528" s="1"/>
      <c r="Q528" s="1"/>
      <c r="R528" s="1"/>
      <c r="S528" s="130"/>
      <c r="T528" s="131"/>
      <c r="U528" s="131"/>
      <c r="V528" s="1"/>
      <c r="W528" s="1"/>
      <c r="X528" s="1"/>
      <c r="Y528" s="1"/>
      <c r="Z528" s="1"/>
      <c r="AA528" s="1"/>
      <c r="AB528" s="1"/>
      <c r="AC528" s="1"/>
      <c r="AD528" s="1"/>
      <c r="AE528" s="1"/>
      <c r="AF528" s="1"/>
      <c r="AG528" s="1"/>
      <c r="AH528" s="1"/>
      <c r="AI528" s="1"/>
      <c r="AJ528" s="1"/>
      <c r="AK528" s="1"/>
      <c r="AL528" s="1"/>
      <c r="AM528" s="1"/>
      <c r="AN528" s="1"/>
      <c r="AO528" s="1"/>
    </row>
    <row r="529" spans="1:41" ht="14.25" customHeight="1">
      <c r="A529" s="1"/>
      <c r="B529" s="1"/>
      <c r="C529" s="115"/>
      <c r="D529" s="125"/>
      <c r="E529" s="150"/>
      <c r="F529" s="1"/>
      <c r="G529" s="1"/>
      <c r="H529" s="1"/>
      <c r="I529" s="1"/>
      <c r="J529" s="1"/>
      <c r="K529" s="1"/>
      <c r="L529" s="1"/>
      <c r="M529" s="1"/>
      <c r="N529" s="1"/>
      <c r="O529" s="1"/>
      <c r="P529" s="1"/>
      <c r="Q529" s="1"/>
      <c r="R529" s="1"/>
      <c r="S529" s="130"/>
      <c r="T529" s="131"/>
      <c r="U529" s="131"/>
      <c r="V529" s="1"/>
      <c r="W529" s="1"/>
      <c r="X529" s="1"/>
      <c r="Y529" s="1"/>
      <c r="Z529" s="1"/>
      <c r="AA529" s="1"/>
      <c r="AB529" s="1"/>
      <c r="AC529" s="1"/>
      <c r="AD529" s="1"/>
      <c r="AE529" s="1"/>
      <c r="AF529" s="1"/>
      <c r="AG529" s="1"/>
      <c r="AH529" s="1"/>
      <c r="AI529" s="1"/>
      <c r="AJ529" s="1"/>
      <c r="AK529" s="1"/>
      <c r="AL529" s="1"/>
      <c r="AM529" s="1"/>
      <c r="AN529" s="1"/>
      <c r="AO529" s="1"/>
    </row>
    <row r="530" spans="1:41" ht="14.25" customHeight="1">
      <c r="A530" s="1"/>
      <c r="B530" s="1"/>
      <c r="C530" s="115"/>
      <c r="D530" s="125"/>
      <c r="E530" s="150"/>
      <c r="F530" s="1"/>
      <c r="G530" s="1"/>
      <c r="H530" s="1"/>
      <c r="I530" s="1"/>
      <c r="J530" s="1"/>
      <c r="K530" s="1"/>
      <c r="L530" s="1"/>
      <c r="M530" s="1"/>
      <c r="N530" s="1"/>
      <c r="O530" s="1"/>
      <c r="P530" s="1"/>
      <c r="Q530" s="1"/>
      <c r="R530" s="1"/>
      <c r="S530" s="130"/>
      <c r="T530" s="131"/>
      <c r="U530" s="131"/>
      <c r="V530" s="1"/>
      <c r="W530" s="1"/>
      <c r="X530" s="1"/>
      <c r="Y530" s="1"/>
      <c r="Z530" s="1"/>
      <c r="AA530" s="1"/>
      <c r="AB530" s="1"/>
      <c r="AC530" s="1"/>
      <c r="AD530" s="1"/>
      <c r="AE530" s="1"/>
      <c r="AF530" s="1"/>
      <c r="AG530" s="1"/>
      <c r="AH530" s="1"/>
      <c r="AI530" s="1"/>
      <c r="AJ530" s="1"/>
      <c r="AK530" s="1"/>
      <c r="AL530" s="1"/>
      <c r="AM530" s="1"/>
      <c r="AN530" s="1"/>
      <c r="AO530" s="1"/>
    </row>
    <row r="531" spans="1:41" ht="14.25" customHeight="1">
      <c r="A531" s="1"/>
      <c r="B531" s="1"/>
      <c r="C531" s="115"/>
      <c r="D531" s="125"/>
      <c r="E531" s="150"/>
      <c r="F531" s="1"/>
      <c r="G531" s="1"/>
      <c r="H531" s="1"/>
      <c r="I531" s="1"/>
      <c r="J531" s="1"/>
      <c r="K531" s="1"/>
      <c r="L531" s="1"/>
      <c r="M531" s="1"/>
      <c r="N531" s="1"/>
      <c r="O531" s="1"/>
      <c r="P531" s="1"/>
      <c r="Q531" s="1"/>
      <c r="R531" s="1"/>
      <c r="S531" s="130"/>
      <c r="T531" s="131"/>
      <c r="U531" s="131"/>
      <c r="V531" s="1"/>
      <c r="W531" s="1"/>
      <c r="X531" s="1"/>
      <c r="Y531" s="1"/>
      <c r="Z531" s="1"/>
      <c r="AA531" s="1"/>
      <c r="AB531" s="1"/>
      <c r="AC531" s="1"/>
      <c r="AD531" s="1"/>
      <c r="AE531" s="1"/>
      <c r="AF531" s="1"/>
      <c r="AG531" s="1"/>
      <c r="AH531" s="1"/>
      <c r="AI531" s="1"/>
      <c r="AJ531" s="1"/>
      <c r="AK531" s="1"/>
      <c r="AL531" s="1"/>
      <c r="AM531" s="1"/>
      <c r="AN531" s="1"/>
      <c r="AO531" s="1"/>
    </row>
    <row r="532" spans="1:41" ht="14.25" customHeight="1">
      <c r="A532" s="1"/>
      <c r="B532" s="1"/>
      <c r="C532" s="115"/>
      <c r="D532" s="125"/>
      <c r="E532" s="150"/>
      <c r="F532" s="1"/>
      <c r="G532" s="1"/>
      <c r="H532" s="1"/>
      <c r="I532" s="1"/>
      <c r="J532" s="1"/>
      <c r="K532" s="1"/>
      <c r="L532" s="1"/>
      <c r="M532" s="1"/>
      <c r="N532" s="1"/>
      <c r="O532" s="1"/>
      <c r="P532" s="1"/>
      <c r="Q532" s="1"/>
      <c r="R532" s="1"/>
      <c r="S532" s="130"/>
      <c r="T532" s="131"/>
      <c r="U532" s="131"/>
      <c r="V532" s="1"/>
      <c r="W532" s="1"/>
      <c r="X532" s="1"/>
      <c r="Y532" s="1"/>
      <c r="Z532" s="1"/>
      <c r="AA532" s="1"/>
      <c r="AB532" s="1"/>
      <c r="AC532" s="1"/>
      <c r="AD532" s="1"/>
      <c r="AE532" s="1"/>
      <c r="AF532" s="1"/>
      <c r="AG532" s="1"/>
      <c r="AH532" s="1"/>
      <c r="AI532" s="1"/>
      <c r="AJ532" s="1"/>
      <c r="AK532" s="1"/>
      <c r="AL532" s="1"/>
      <c r="AM532" s="1"/>
      <c r="AN532" s="1"/>
      <c r="AO532" s="1"/>
    </row>
    <row r="533" spans="1:41" ht="14.25" customHeight="1">
      <c r="A533" s="1"/>
      <c r="B533" s="1"/>
      <c r="C533" s="115"/>
      <c r="D533" s="125"/>
      <c r="E533" s="150"/>
      <c r="F533" s="1"/>
      <c r="G533" s="1"/>
      <c r="H533" s="1"/>
      <c r="I533" s="1"/>
      <c r="J533" s="1"/>
      <c r="K533" s="1"/>
      <c r="L533" s="1"/>
      <c r="M533" s="1"/>
      <c r="N533" s="1"/>
      <c r="O533" s="1"/>
      <c r="P533" s="1"/>
      <c r="Q533" s="1"/>
      <c r="R533" s="1"/>
      <c r="S533" s="130"/>
      <c r="T533" s="131"/>
      <c r="U533" s="131"/>
      <c r="V533" s="1"/>
      <c r="W533" s="1"/>
      <c r="X533" s="1"/>
      <c r="Y533" s="1"/>
      <c r="Z533" s="1"/>
      <c r="AA533" s="1"/>
      <c r="AB533" s="1"/>
      <c r="AC533" s="1"/>
      <c r="AD533" s="1"/>
      <c r="AE533" s="1"/>
      <c r="AF533" s="1"/>
      <c r="AG533" s="1"/>
      <c r="AH533" s="1"/>
      <c r="AI533" s="1"/>
      <c r="AJ533" s="1"/>
      <c r="AK533" s="1"/>
      <c r="AL533" s="1"/>
      <c r="AM533" s="1"/>
      <c r="AN533" s="1"/>
      <c r="AO533" s="1"/>
    </row>
    <row r="534" spans="1:41" ht="14.25" customHeight="1">
      <c r="A534" s="1"/>
      <c r="B534" s="1"/>
      <c r="C534" s="115"/>
      <c r="D534" s="125"/>
      <c r="E534" s="150"/>
      <c r="F534" s="1"/>
      <c r="G534" s="1"/>
      <c r="H534" s="1"/>
      <c r="I534" s="1"/>
      <c r="J534" s="1"/>
      <c r="K534" s="1"/>
      <c r="L534" s="1"/>
      <c r="M534" s="1"/>
      <c r="N534" s="1"/>
      <c r="O534" s="1"/>
      <c r="P534" s="1"/>
      <c r="Q534" s="1"/>
      <c r="R534" s="1"/>
      <c r="S534" s="130"/>
      <c r="T534" s="131"/>
      <c r="U534" s="131"/>
      <c r="V534" s="1"/>
      <c r="W534" s="1"/>
      <c r="X534" s="1"/>
      <c r="Y534" s="1"/>
      <c r="Z534" s="1"/>
      <c r="AA534" s="1"/>
      <c r="AB534" s="1"/>
      <c r="AC534" s="1"/>
      <c r="AD534" s="1"/>
      <c r="AE534" s="1"/>
      <c r="AF534" s="1"/>
      <c r="AG534" s="1"/>
      <c r="AH534" s="1"/>
      <c r="AI534" s="1"/>
      <c r="AJ534" s="1"/>
      <c r="AK534" s="1"/>
      <c r="AL534" s="1"/>
      <c r="AM534" s="1"/>
      <c r="AN534" s="1"/>
      <c r="AO534" s="1"/>
    </row>
    <row r="535" spans="1:41" ht="14.25" customHeight="1">
      <c r="A535" s="1"/>
      <c r="B535" s="1"/>
      <c r="C535" s="115"/>
      <c r="D535" s="125"/>
      <c r="E535" s="150"/>
      <c r="F535" s="1"/>
      <c r="G535" s="1"/>
      <c r="H535" s="1"/>
      <c r="I535" s="1"/>
      <c r="J535" s="1"/>
      <c r="K535" s="1"/>
      <c r="L535" s="1"/>
      <c r="M535" s="1"/>
      <c r="N535" s="1"/>
      <c r="O535" s="1"/>
      <c r="P535" s="1"/>
      <c r="Q535" s="1"/>
      <c r="R535" s="1"/>
      <c r="S535" s="130"/>
      <c r="T535" s="131"/>
      <c r="U535" s="131"/>
      <c r="V535" s="1"/>
      <c r="W535" s="1"/>
      <c r="X535" s="1"/>
      <c r="Y535" s="1"/>
      <c r="Z535" s="1"/>
      <c r="AA535" s="1"/>
      <c r="AB535" s="1"/>
      <c r="AC535" s="1"/>
      <c r="AD535" s="1"/>
      <c r="AE535" s="1"/>
      <c r="AF535" s="1"/>
      <c r="AG535" s="1"/>
      <c r="AH535" s="1"/>
      <c r="AI535" s="1"/>
      <c r="AJ535" s="1"/>
      <c r="AK535" s="1"/>
      <c r="AL535" s="1"/>
      <c r="AM535" s="1"/>
      <c r="AN535" s="1"/>
      <c r="AO535" s="1"/>
    </row>
    <row r="536" spans="1:41" ht="14.25" customHeight="1">
      <c r="A536" s="1"/>
      <c r="B536" s="1"/>
      <c r="C536" s="115"/>
      <c r="D536" s="125"/>
      <c r="E536" s="150"/>
      <c r="F536" s="1"/>
      <c r="G536" s="1"/>
      <c r="H536" s="1"/>
      <c r="I536" s="1"/>
      <c r="J536" s="1"/>
      <c r="K536" s="1"/>
      <c r="L536" s="1"/>
      <c r="M536" s="1"/>
      <c r="N536" s="1"/>
      <c r="O536" s="1"/>
      <c r="P536" s="1"/>
      <c r="Q536" s="1"/>
      <c r="R536" s="1"/>
      <c r="S536" s="130"/>
      <c r="T536" s="131"/>
      <c r="U536" s="131"/>
      <c r="V536" s="1"/>
      <c r="W536" s="1"/>
      <c r="X536" s="1"/>
      <c r="Y536" s="1"/>
      <c r="Z536" s="1"/>
      <c r="AA536" s="1"/>
      <c r="AB536" s="1"/>
      <c r="AC536" s="1"/>
      <c r="AD536" s="1"/>
      <c r="AE536" s="1"/>
      <c r="AF536" s="1"/>
      <c r="AG536" s="1"/>
      <c r="AH536" s="1"/>
      <c r="AI536" s="1"/>
      <c r="AJ536" s="1"/>
      <c r="AK536" s="1"/>
      <c r="AL536" s="1"/>
      <c r="AM536" s="1"/>
      <c r="AN536" s="1"/>
      <c r="AO536" s="1"/>
    </row>
    <row r="537" spans="1:41" ht="14.25" customHeight="1">
      <c r="A537" s="1"/>
      <c r="B537" s="1"/>
      <c r="C537" s="115"/>
      <c r="D537" s="125"/>
      <c r="E537" s="150"/>
      <c r="F537" s="1"/>
      <c r="G537" s="1"/>
      <c r="H537" s="1"/>
      <c r="I537" s="1"/>
      <c r="J537" s="1"/>
      <c r="K537" s="1"/>
      <c r="L537" s="1"/>
      <c r="M537" s="1"/>
      <c r="N537" s="1"/>
      <c r="O537" s="1"/>
      <c r="P537" s="1"/>
      <c r="Q537" s="1"/>
      <c r="R537" s="1"/>
      <c r="S537" s="130"/>
      <c r="T537" s="131"/>
      <c r="U537" s="131"/>
      <c r="V537" s="1"/>
      <c r="W537" s="1"/>
      <c r="X537" s="1"/>
      <c r="Y537" s="1"/>
      <c r="Z537" s="1"/>
      <c r="AA537" s="1"/>
      <c r="AB537" s="1"/>
      <c r="AC537" s="1"/>
      <c r="AD537" s="1"/>
      <c r="AE537" s="1"/>
      <c r="AF537" s="1"/>
      <c r="AG537" s="1"/>
      <c r="AH537" s="1"/>
      <c r="AI537" s="1"/>
      <c r="AJ537" s="1"/>
      <c r="AK537" s="1"/>
      <c r="AL537" s="1"/>
      <c r="AM537" s="1"/>
      <c r="AN537" s="1"/>
      <c r="AO537" s="1"/>
    </row>
    <row r="538" spans="1:41" ht="14.25" customHeight="1">
      <c r="A538" s="1"/>
      <c r="B538" s="1"/>
      <c r="C538" s="115"/>
      <c r="D538" s="125"/>
      <c r="E538" s="150"/>
      <c r="F538" s="1"/>
      <c r="G538" s="1"/>
      <c r="H538" s="1"/>
      <c r="I538" s="1"/>
      <c r="J538" s="1"/>
      <c r="K538" s="1"/>
      <c r="L538" s="1"/>
      <c r="M538" s="1"/>
      <c r="N538" s="1"/>
      <c r="O538" s="1"/>
      <c r="P538" s="1"/>
      <c r="Q538" s="1"/>
      <c r="R538" s="1"/>
      <c r="S538" s="130"/>
      <c r="T538" s="131"/>
      <c r="U538" s="131"/>
      <c r="V538" s="1"/>
      <c r="W538" s="1"/>
      <c r="X538" s="1"/>
      <c r="Y538" s="1"/>
      <c r="Z538" s="1"/>
      <c r="AA538" s="1"/>
      <c r="AB538" s="1"/>
      <c r="AC538" s="1"/>
      <c r="AD538" s="1"/>
      <c r="AE538" s="1"/>
      <c r="AF538" s="1"/>
      <c r="AG538" s="1"/>
      <c r="AH538" s="1"/>
      <c r="AI538" s="1"/>
      <c r="AJ538" s="1"/>
      <c r="AK538" s="1"/>
      <c r="AL538" s="1"/>
      <c r="AM538" s="1"/>
      <c r="AN538" s="1"/>
      <c r="AO538" s="1"/>
    </row>
    <row r="539" spans="1:41" ht="14.25" customHeight="1">
      <c r="A539" s="1"/>
      <c r="B539" s="1"/>
      <c r="C539" s="115"/>
      <c r="D539" s="125"/>
      <c r="E539" s="150"/>
      <c r="F539" s="1"/>
      <c r="G539" s="1"/>
      <c r="H539" s="1"/>
      <c r="I539" s="1"/>
      <c r="J539" s="1"/>
      <c r="K539" s="1"/>
      <c r="L539" s="1"/>
      <c r="M539" s="1"/>
      <c r="N539" s="1"/>
      <c r="O539" s="1"/>
      <c r="P539" s="1"/>
      <c r="Q539" s="1"/>
      <c r="R539" s="1"/>
      <c r="S539" s="130"/>
      <c r="T539" s="131"/>
      <c r="U539" s="131"/>
      <c r="V539" s="1"/>
      <c r="W539" s="1"/>
      <c r="X539" s="1"/>
      <c r="Y539" s="1"/>
      <c r="Z539" s="1"/>
      <c r="AA539" s="1"/>
      <c r="AB539" s="1"/>
      <c r="AC539" s="1"/>
      <c r="AD539" s="1"/>
      <c r="AE539" s="1"/>
      <c r="AF539" s="1"/>
      <c r="AG539" s="1"/>
      <c r="AH539" s="1"/>
      <c r="AI539" s="1"/>
      <c r="AJ539" s="1"/>
      <c r="AK539" s="1"/>
      <c r="AL539" s="1"/>
      <c r="AM539" s="1"/>
      <c r="AN539" s="1"/>
      <c r="AO539" s="1"/>
    </row>
    <row r="540" spans="1:41" ht="14.25" customHeight="1">
      <c r="A540" s="1"/>
      <c r="B540" s="1"/>
      <c r="C540" s="115"/>
      <c r="D540" s="125"/>
      <c r="E540" s="150"/>
      <c r="F540" s="1"/>
      <c r="G540" s="1"/>
      <c r="H540" s="1"/>
      <c r="I540" s="1"/>
      <c r="J540" s="1"/>
      <c r="K540" s="1"/>
      <c r="L540" s="1"/>
      <c r="M540" s="1"/>
      <c r="N540" s="1"/>
      <c r="O540" s="1"/>
      <c r="P540" s="1"/>
      <c r="Q540" s="1"/>
      <c r="R540" s="1"/>
      <c r="S540" s="130"/>
      <c r="T540" s="131"/>
      <c r="U540" s="131"/>
      <c r="V540" s="1"/>
      <c r="W540" s="1"/>
      <c r="X540" s="1"/>
      <c r="Y540" s="1"/>
      <c r="Z540" s="1"/>
      <c r="AA540" s="1"/>
      <c r="AB540" s="1"/>
      <c r="AC540" s="1"/>
      <c r="AD540" s="1"/>
      <c r="AE540" s="1"/>
      <c r="AF540" s="1"/>
      <c r="AG540" s="1"/>
      <c r="AH540" s="1"/>
      <c r="AI540" s="1"/>
      <c r="AJ540" s="1"/>
      <c r="AK540" s="1"/>
      <c r="AL540" s="1"/>
      <c r="AM540" s="1"/>
      <c r="AN540" s="1"/>
      <c r="AO540" s="1"/>
    </row>
    <row r="541" spans="1:41" ht="14.25" customHeight="1">
      <c r="A541" s="1"/>
      <c r="B541" s="1"/>
      <c r="C541" s="115"/>
      <c r="D541" s="125"/>
      <c r="E541" s="150"/>
      <c r="F541" s="1"/>
      <c r="G541" s="1"/>
      <c r="H541" s="1"/>
      <c r="I541" s="1"/>
      <c r="J541" s="1"/>
      <c r="K541" s="1"/>
      <c r="L541" s="1"/>
      <c r="M541" s="1"/>
      <c r="N541" s="1"/>
      <c r="O541" s="1"/>
      <c r="P541" s="1"/>
      <c r="Q541" s="1"/>
      <c r="R541" s="1"/>
      <c r="S541" s="130"/>
      <c r="T541" s="131"/>
      <c r="U541" s="131"/>
      <c r="V541" s="1"/>
      <c r="W541" s="1"/>
      <c r="X541" s="1"/>
      <c r="Y541" s="1"/>
      <c r="Z541" s="1"/>
      <c r="AA541" s="1"/>
      <c r="AB541" s="1"/>
      <c r="AC541" s="1"/>
      <c r="AD541" s="1"/>
      <c r="AE541" s="1"/>
      <c r="AF541" s="1"/>
      <c r="AG541" s="1"/>
      <c r="AH541" s="1"/>
      <c r="AI541" s="1"/>
      <c r="AJ541" s="1"/>
      <c r="AK541" s="1"/>
      <c r="AL541" s="1"/>
      <c r="AM541" s="1"/>
      <c r="AN541" s="1"/>
      <c r="AO541" s="1"/>
    </row>
    <row r="542" spans="1:41" ht="14.25" customHeight="1">
      <c r="A542" s="1"/>
      <c r="B542" s="1"/>
      <c r="C542" s="115"/>
      <c r="D542" s="125"/>
      <c r="E542" s="150"/>
      <c r="F542" s="1"/>
      <c r="G542" s="1"/>
      <c r="H542" s="1"/>
      <c r="I542" s="1"/>
      <c r="J542" s="1"/>
      <c r="K542" s="1"/>
      <c r="L542" s="1"/>
      <c r="M542" s="1"/>
      <c r="N542" s="1"/>
      <c r="O542" s="1"/>
      <c r="P542" s="1"/>
      <c r="Q542" s="1"/>
      <c r="R542" s="1"/>
      <c r="S542" s="130"/>
      <c r="T542" s="131"/>
      <c r="U542" s="131"/>
      <c r="V542" s="1"/>
      <c r="W542" s="1"/>
      <c r="X542" s="1"/>
      <c r="Y542" s="1"/>
      <c r="Z542" s="1"/>
      <c r="AA542" s="1"/>
      <c r="AB542" s="1"/>
      <c r="AC542" s="1"/>
      <c r="AD542" s="1"/>
      <c r="AE542" s="1"/>
      <c r="AF542" s="1"/>
      <c r="AG542" s="1"/>
      <c r="AH542" s="1"/>
      <c r="AI542" s="1"/>
      <c r="AJ542" s="1"/>
      <c r="AK542" s="1"/>
      <c r="AL542" s="1"/>
      <c r="AM542" s="1"/>
      <c r="AN542" s="1"/>
      <c r="AO542" s="1"/>
    </row>
    <row r="543" spans="1:41" ht="14.25" customHeight="1">
      <c r="A543" s="1"/>
      <c r="B543" s="1"/>
      <c r="C543" s="115"/>
      <c r="D543" s="125"/>
      <c r="E543" s="150"/>
      <c r="F543" s="1"/>
      <c r="G543" s="1"/>
      <c r="H543" s="1"/>
      <c r="I543" s="1"/>
      <c r="J543" s="1"/>
      <c r="K543" s="1"/>
      <c r="L543" s="1"/>
      <c r="M543" s="1"/>
      <c r="N543" s="1"/>
      <c r="O543" s="1"/>
      <c r="P543" s="1"/>
      <c r="Q543" s="1"/>
      <c r="R543" s="1"/>
      <c r="S543" s="130"/>
      <c r="T543" s="131"/>
      <c r="U543" s="131"/>
      <c r="V543" s="1"/>
      <c r="W543" s="1"/>
      <c r="X543" s="1"/>
      <c r="Y543" s="1"/>
      <c r="Z543" s="1"/>
      <c r="AA543" s="1"/>
      <c r="AB543" s="1"/>
      <c r="AC543" s="1"/>
      <c r="AD543" s="1"/>
      <c r="AE543" s="1"/>
      <c r="AF543" s="1"/>
      <c r="AG543" s="1"/>
      <c r="AH543" s="1"/>
      <c r="AI543" s="1"/>
      <c r="AJ543" s="1"/>
      <c r="AK543" s="1"/>
      <c r="AL543" s="1"/>
      <c r="AM543" s="1"/>
      <c r="AN543" s="1"/>
      <c r="AO543" s="1"/>
    </row>
    <row r="544" spans="1:41" ht="14.25" customHeight="1">
      <c r="A544" s="1"/>
      <c r="B544" s="1"/>
      <c r="C544" s="115"/>
      <c r="D544" s="125"/>
      <c r="E544" s="150"/>
      <c r="F544" s="1"/>
      <c r="G544" s="1"/>
      <c r="H544" s="1"/>
      <c r="I544" s="1"/>
      <c r="J544" s="1"/>
      <c r="K544" s="1"/>
      <c r="L544" s="1"/>
      <c r="M544" s="1"/>
      <c r="N544" s="1"/>
      <c r="O544" s="1"/>
      <c r="P544" s="1"/>
      <c r="Q544" s="1"/>
      <c r="R544" s="1"/>
      <c r="S544" s="130"/>
      <c r="T544" s="131"/>
      <c r="U544" s="131"/>
      <c r="V544" s="1"/>
      <c r="W544" s="1"/>
      <c r="X544" s="1"/>
      <c r="Y544" s="1"/>
      <c r="Z544" s="1"/>
      <c r="AA544" s="1"/>
      <c r="AB544" s="1"/>
      <c r="AC544" s="1"/>
      <c r="AD544" s="1"/>
      <c r="AE544" s="1"/>
      <c r="AF544" s="1"/>
      <c r="AG544" s="1"/>
      <c r="AH544" s="1"/>
      <c r="AI544" s="1"/>
      <c r="AJ544" s="1"/>
      <c r="AK544" s="1"/>
      <c r="AL544" s="1"/>
      <c r="AM544" s="1"/>
      <c r="AN544" s="1"/>
      <c r="AO544" s="1"/>
    </row>
    <row r="545" spans="1:41" ht="14.25" customHeight="1">
      <c r="A545" s="1"/>
      <c r="B545" s="1"/>
      <c r="C545" s="115"/>
      <c r="D545" s="125"/>
      <c r="E545" s="150"/>
      <c r="F545" s="1"/>
      <c r="G545" s="1"/>
      <c r="H545" s="1"/>
      <c r="I545" s="1"/>
      <c r="J545" s="1"/>
      <c r="K545" s="1"/>
      <c r="L545" s="1"/>
      <c r="M545" s="1"/>
      <c r="N545" s="1"/>
      <c r="O545" s="1"/>
      <c r="P545" s="1"/>
      <c r="Q545" s="1"/>
      <c r="R545" s="1"/>
      <c r="S545" s="130"/>
      <c r="T545" s="131"/>
      <c r="U545" s="131"/>
      <c r="V545" s="1"/>
      <c r="W545" s="1"/>
      <c r="X545" s="1"/>
      <c r="Y545" s="1"/>
      <c r="Z545" s="1"/>
      <c r="AA545" s="1"/>
      <c r="AB545" s="1"/>
      <c r="AC545" s="1"/>
      <c r="AD545" s="1"/>
      <c r="AE545" s="1"/>
      <c r="AF545" s="1"/>
      <c r="AG545" s="1"/>
      <c r="AH545" s="1"/>
      <c r="AI545" s="1"/>
      <c r="AJ545" s="1"/>
      <c r="AK545" s="1"/>
      <c r="AL545" s="1"/>
      <c r="AM545" s="1"/>
      <c r="AN545" s="1"/>
      <c r="AO545" s="1"/>
    </row>
    <row r="546" spans="1:41" ht="14.25" customHeight="1">
      <c r="A546" s="1"/>
      <c r="B546" s="1"/>
      <c r="C546" s="115"/>
      <c r="D546" s="125"/>
      <c r="E546" s="150"/>
      <c r="F546" s="1"/>
      <c r="G546" s="1"/>
      <c r="H546" s="1"/>
      <c r="I546" s="1"/>
      <c r="J546" s="1"/>
      <c r="K546" s="1"/>
      <c r="L546" s="1"/>
      <c r="M546" s="1"/>
      <c r="N546" s="1"/>
      <c r="O546" s="1"/>
      <c r="P546" s="1"/>
      <c r="Q546" s="1"/>
      <c r="R546" s="1"/>
      <c r="S546" s="130"/>
      <c r="T546" s="131"/>
      <c r="U546" s="131"/>
      <c r="V546" s="1"/>
      <c r="W546" s="1"/>
      <c r="X546" s="1"/>
      <c r="Y546" s="1"/>
      <c r="Z546" s="1"/>
      <c r="AA546" s="1"/>
      <c r="AB546" s="1"/>
      <c r="AC546" s="1"/>
      <c r="AD546" s="1"/>
      <c r="AE546" s="1"/>
      <c r="AF546" s="1"/>
      <c r="AG546" s="1"/>
      <c r="AH546" s="1"/>
      <c r="AI546" s="1"/>
      <c r="AJ546" s="1"/>
      <c r="AK546" s="1"/>
      <c r="AL546" s="1"/>
      <c r="AM546" s="1"/>
      <c r="AN546" s="1"/>
      <c r="AO546" s="1"/>
    </row>
    <row r="547" spans="1:41" ht="14.25" customHeight="1">
      <c r="A547" s="1"/>
      <c r="B547" s="1"/>
      <c r="C547" s="115"/>
      <c r="D547" s="125"/>
      <c r="E547" s="150"/>
      <c r="F547" s="1"/>
      <c r="G547" s="1"/>
      <c r="H547" s="1"/>
      <c r="I547" s="1"/>
      <c r="J547" s="1"/>
      <c r="K547" s="1"/>
      <c r="L547" s="1"/>
      <c r="M547" s="1"/>
      <c r="N547" s="1"/>
      <c r="O547" s="1"/>
      <c r="P547" s="1"/>
      <c r="Q547" s="1"/>
      <c r="R547" s="1"/>
      <c r="S547" s="130"/>
      <c r="T547" s="131"/>
      <c r="U547" s="131"/>
      <c r="V547" s="1"/>
      <c r="W547" s="1"/>
      <c r="X547" s="1"/>
      <c r="Y547" s="1"/>
      <c r="Z547" s="1"/>
      <c r="AA547" s="1"/>
      <c r="AB547" s="1"/>
      <c r="AC547" s="1"/>
      <c r="AD547" s="1"/>
      <c r="AE547" s="1"/>
      <c r="AF547" s="1"/>
      <c r="AG547" s="1"/>
      <c r="AH547" s="1"/>
      <c r="AI547" s="1"/>
      <c r="AJ547" s="1"/>
      <c r="AK547" s="1"/>
      <c r="AL547" s="1"/>
      <c r="AM547" s="1"/>
      <c r="AN547" s="1"/>
      <c r="AO547" s="1"/>
    </row>
    <row r="548" spans="1:41" ht="14.25" customHeight="1">
      <c r="A548" s="1"/>
      <c r="B548" s="1"/>
      <c r="C548" s="115"/>
      <c r="D548" s="125"/>
      <c r="E548" s="150"/>
      <c r="F548" s="1"/>
      <c r="G548" s="1"/>
      <c r="H548" s="1"/>
      <c r="I548" s="1"/>
      <c r="J548" s="1"/>
      <c r="K548" s="1"/>
      <c r="L548" s="1"/>
      <c r="M548" s="1"/>
      <c r="N548" s="1"/>
      <c r="O548" s="1"/>
      <c r="P548" s="1"/>
      <c r="Q548" s="1"/>
      <c r="R548" s="1"/>
      <c r="S548" s="130"/>
      <c r="T548" s="131"/>
      <c r="U548" s="131"/>
      <c r="V548" s="1"/>
      <c r="W548" s="1"/>
      <c r="X548" s="1"/>
      <c r="Y548" s="1"/>
      <c r="Z548" s="1"/>
      <c r="AA548" s="1"/>
      <c r="AB548" s="1"/>
      <c r="AC548" s="1"/>
      <c r="AD548" s="1"/>
      <c r="AE548" s="1"/>
      <c r="AF548" s="1"/>
      <c r="AG548" s="1"/>
      <c r="AH548" s="1"/>
      <c r="AI548" s="1"/>
      <c r="AJ548" s="1"/>
      <c r="AK548" s="1"/>
      <c r="AL548" s="1"/>
      <c r="AM548" s="1"/>
      <c r="AN548" s="1"/>
      <c r="AO548" s="1"/>
    </row>
    <row r="549" spans="1:41" ht="14.25" customHeight="1">
      <c r="A549" s="1"/>
      <c r="B549" s="1"/>
      <c r="C549" s="115"/>
      <c r="D549" s="125"/>
      <c r="E549" s="150"/>
      <c r="F549" s="1"/>
      <c r="G549" s="1"/>
      <c r="H549" s="1"/>
      <c r="I549" s="1"/>
      <c r="J549" s="1"/>
      <c r="K549" s="1"/>
      <c r="L549" s="1"/>
      <c r="M549" s="1"/>
      <c r="N549" s="1"/>
      <c r="O549" s="1"/>
      <c r="P549" s="1"/>
      <c r="Q549" s="1"/>
      <c r="R549" s="1"/>
      <c r="S549" s="130"/>
      <c r="T549" s="131"/>
      <c r="U549" s="131"/>
      <c r="V549" s="1"/>
      <c r="W549" s="1"/>
      <c r="X549" s="1"/>
      <c r="Y549" s="1"/>
      <c r="Z549" s="1"/>
      <c r="AA549" s="1"/>
      <c r="AB549" s="1"/>
      <c r="AC549" s="1"/>
      <c r="AD549" s="1"/>
      <c r="AE549" s="1"/>
      <c r="AF549" s="1"/>
      <c r="AG549" s="1"/>
      <c r="AH549" s="1"/>
      <c r="AI549" s="1"/>
      <c r="AJ549" s="1"/>
      <c r="AK549" s="1"/>
      <c r="AL549" s="1"/>
      <c r="AM549" s="1"/>
      <c r="AN549" s="1"/>
      <c r="AO549" s="1"/>
    </row>
    <row r="550" spans="1:41" ht="14.25" customHeight="1">
      <c r="A550" s="1"/>
      <c r="B550" s="1"/>
      <c r="C550" s="115"/>
      <c r="D550" s="125"/>
      <c r="E550" s="150"/>
      <c r="F550" s="1"/>
      <c r="G550" s="1"/>
      <c r="H550" s="1"/>
      <c r="I550" s="1"/>
      <c r="J550" s="1"/>
      <c r="K550" s="1"/>
      <c r="L550" s="1"/>
      <c r="M550" s="1"/>
      <c r="N550" s="1"/>
      <c r="O550" s="1"/>
      <c r="P550" s="1"/>
      <c r="Q550" s="1"/>
      <c r="R550" s="1"/>
      <c r="S550" s="130"/>
      <c r="T550" s="131"/>
      <c r="U550" s="131"/>
      <c r="V550" s="1"/>
      <c r="W550" s="1"/>
      <c r="X550" s="1"/>
      <c r="Y550" s="1"/>
      <c r="Z550" s="1"/>
      <c r="AA550" s="1"/>
      <c r="AB550" s="1"/>
      <c r="AC550" s="1"/>
      <c r="AD550" s="1"/>
      <c r="AE550" s="1"/>
      <c r="AF550" s="1"/>
      <c r="AG550" s="1"/>
      <c r="AH550" s="1"/>
      <c r="AI550" s="1"/>
      <c r="AJ550" s="1"/>
      <c r="AK550" s="1"/>
      <c r="AL550" s="1"/>
      <c r="AM550" s="1"/>
      <c r="AN550" s="1"/>
      <c r="AO550" s="1"/>
    </row>
    <row r="551" spans="1:41" ht="14.25" customHeight="1">
      <c r="A551" s="1"/>
      <c r="B551" s="1"/>
      <c r="C551" s="115"/>
      <c r="D551" s="125"/>
      <c r="E551" s="150"/>
      <c r="F551" s="1"/>
      <c r="G551" s="1"/>
      <c r="H551" s="1"/>
      <c r="I551" s="1"/>
      <c r="J551" s="1"/>
      <c r="K551" s="1"/>
      <c r="L551" s="1"/>
      <c r="M551" s="1"/>
      <c r="N551" s="1"/>
      <c r="O551" s="1"/>
      <c r="P551" s="1"/>
      <c r="Q551" s="1"/>
      <c r="R551" s="1"/>
      <c r="S551" s="130"/>
      <c r="T551" s="131"/>
      <c r="U551" s="131"/>
      <c r="V551" s="1"/>
      <c r="W551" s="1"/>
      <c r="X551" s="1"/>
      <c r="Y551" s="1"/>
      <c r="Z551" s="1"/>
      <c r="AA551" s="1"/>
      <c r="AB551" s="1"/>
      <c r="AC551" s="1"/>
      <c r="AD551" s="1"/>
      <c r="AE551" s="1"/>
      <c r="AF551" s="1"/>
      <c r="AG551" s="1"/>
      <c r="AH551" s="1"/>
      <c r="AI551" s="1"/>
      <c r="AJ551" s="1"/>
      <c r="AK551" s="1"/>
      <c r="AL551" s="1"/>
      <c r="AM551" s="1"/>
      <c r="AN551" s="1"/>
      <c r="AO551" s="1"/>
    </row>
    <row r="552" spans="1:41" ht="14.25" customHeight="1">
      <c r="A552" s="1"/>
      <c r="B552" s="1"/>
      <c r="C552" s="115"/>
      <c r="D552" s="125"/>
      <c r="E552" s="150"/>
      <c r="F552" s="1"/>
      <c r="G552" s="1"/>
      <c r="H552" s="1"/>
      <c r="I552" s="1"/>
      <c r="J552" s="1"/>
      <c r="K552" s="1"/>
      <c r="L552" s="1"/>
      <c r="M552" s="1"/>
      <c r="N552" s="1"/>
      <c r="O552" s="1"/>
      <c r="P552" s="1"/>
      <c r="Q552" s="1"/>
      <c r="R552" s="1"/>
      <c r="S552" s="130"/>
      <c r="T552" s="131"/>
      <c r="U552" s="131"/>
      <c r="V552" s="1"/>
      <c r="W552" s="1"/>
      <c r="X552" s="1"/>
      <c r="Y552" s="1"/>
      <c r="Z552" s="1"/>
      <c r="AA552" s="1"/>
      <c r="AB552" s="1"/>
      <c r="AC552" s="1"/>
      <c r="AD552" s="1"/>
      <c r="AE552" s="1"/>
      <c r="AF552" s="1"/>
      <c r="AG552" s="1"/>
      <c r="AH552" s="1"/>
      <c r="AI552" s="1"/>
      <c r="AJ552" s="1"/>
      <c r="AK552" s="1"/>
      <c r="AL552" s="1"/>
      <c r="AM552" s="1"/>
      <c r="AN552" s="1"/>
      <c r="AO552" s="1"/>
    </row>
    <row r="553" spans="1:41" ht="14.25" customHeight="1">
      <c r="A553" s="1"/>
      <c r="B553" s="1"/>
      <c r="C553" s="115"/>
      <c r="D553" s="125"/>
      <c r="E553" s="150"/>
      <c r="F553" s="1"/>
      <c r="G553" s="1"/>
      <c r="H553" s="1"/>
      <c r="I553" s="1"/>
      <c r="J553" s="1"/>
      <c r="K553" s="1"/>
      <c r="L553" s="1"/>
      <c r="M553" s="1"/>
      <c r="N553" s="1"/>
      <c r="O553" s="1"/>
      <c r="P553" s="1"/>
      <c r="Q553" s="1"/>
      <c r="R553" s="1"/>
      <c r="S553" s="130"/>
      <c r="T553" s="131"/>
      <c r="U553" s="131"/>
      <c r="V553" s="1"/>
      <c r="W553" s="1"/>
      <c r="X553" s="1"/>
      <c r="Y553" s="1"/>
      <c r="Z553" s="1"/>
      <c r="AA553" s="1"/>
      <c r="AB553" s="1"/>
      <c r="AC553" s="1"/>
      <c r="AD553" s="1"/>
      <c r="AE553" s="1"/>
      <c r="AF553" s="1"/>
      <c r="AG553" s="1"/>
      <c r="AH553" s="1"/>
      <c r="AI553" s="1"/>
      <c r="AJ553" s="1"/>
      <c r="AK553" s="1"/>
      <c r="AL553" s="1"/>
      <c r="AM553" s="1"/>
      <c r="AN553" s="1"/>
      <c r="AO553" s="1"/>
    </row>
    <row r="554" spans="1:41" ht="14.25" customHeight="1">
      <c r="A554" s="1"/>
      <c r="B554" s="1"/>
      <c r="C554" s="115"/>
      <c r="D554" s="125"/>
      <c r="E554" s="150"/>
      <c r="F554" s="1"/>
      <c r="G554" s="1"/>
      <c r="H554" s="1"/>
      <c r="I554" s="1"/>
      <c r="J554" s="1"/>
      <c r="K554" s="1"/>
      <c r="L554" s="1"/>
      <c r="M554" s="1"/>
      <c r="N554" s="1"/>
      <c r="O554" s="1"/>
      <c r="P554" s="1"/>
      <c r="Q554" s="1"/>
      <c r="R554" s="1"/>
      <c r="S554" s="130"/>
      <c r="T554" s="131"/>
      <c r="U554" s="131"/>
      <c r="V554" s="1"/>
      <c r="W554" s="1"/>
      <c r="X554" s="1"/>
      <c r="Y554" s="1"/>
      <c r="Z554" s="1"/>
      <c r="AA554" s="1"/>
      <c r="AB554" s="1"/>
      <c r="AC554" s="1"/>
      <c r="AD554" s="1"/>
      <c r="AE554" s="1"/>
      <c r="AF554" s="1"/>
      <c r="AG554" s="1"/>
      <c r="AH554" s="1"/>
      <c r="AI554" s="1"/>
      <c r="AJ554" s="1"/>
      <c r="AK554" s="1"/>
      <c r="AL554" s="1"/>
      <c r="AM554" s="1"/>
      <c r="AN554" s="1"/>
      <c r="AO554" s="1"/>
    </row>
    <row r="555" spans="1:41" ht="14.25" customHeight="1">
      <c r="A555" s="1"/>
      <c r="B555" s="1"/>
      <c r="C555" s="115"/>
      <c r="D555" s="125"/>
      <c r="E555" s="150"/>
      <c r="F555" s="1"/>
      <c r="G555" s="1"/>
      <c r="H555" s="1"/>
      <c r="I555" s="1"/>
      <c r="J555" s="1"/>
      <c r="K555" s="1"/>
      <c r="L555" s="1"/>
      <c r="M555" s="1"/>
      <c r="N555" s="1"/>
      <c r="O555" s="1"/>
      <c r="P555" s="1"/>
      <c r="Q555" s="1"/>
      <c r="R555" s="1"/>
      <c r="S555" s="130"/>
      <c r="T555" s="131"/>
      <c r="U555" s="131"/>
      <c r="V555" s="1"/>
      <c r="W555" s="1"/>
      <c r="X555" s="1"/>
      <c r="Y555" s="1"/>
      <c r="Z555" s="1"/>
      <c r="AA555" s="1"/>
      <c r="AB555" s="1"/>
      <c r="AC555" s="1"/>
      <c r="AD555" s="1"/>
      <c r="AE555" s="1"/>
      <c r="AF555" s="1"/>
      <c r="AG555" s="1"/>
      <c r="AH555" s="1"/>
      <c r="AI555" s="1"/>
      <c r="AJ555" s="1"/>
      <c r="AK555" s="1"/>
      <c r="AL555" s="1"/>
      <c r="AM555" s="1"/>
      <c r="AN555" s="1"/>
      <c r="AO555" s="1"/>
    </row>
    <row r="556" spans="1:41" ht="14.25" customHeight="1">
      <c r="A556" s="1"/>
      <c r="B556" s="1"/>
      <c r="C556" s="115"/>
      <c r="D556" s="125"/>
      <c r="E556" s="150"/>
      <c r="F556" s="1"/>
      <c r="G556" s="1"/>
      <c r="H556" s="1"/>
      <c r="I556" s="1"/>
      <c r="J556" s="1"/>
      <c r="K556" s="1"/>
      <c r="L556" s="1"/>
      <c r="M556" s="1"/>
      <c r="N556" s="1"/>
      <c r="O556" s="1"/>
      <c r="P556" s="1"/>
      <c r="Q556" s="1"/>
      <c r="R556" s="1"/>
      <c r="S556" s="130"/>
      <c r="T556" s="131"/>
      <c r="U556" s="131"/>
      <c r="V556" s="1"/>
      <c r="W556" s="1"/>
      <c r="X556" s="1"/>
      <c r="Y556" s="1"/>
      <c r="Z556" s="1"/>
      <c r="AA556" s="1"/>
      <c r="AB556" s="1"/>
      <c r="AC556" s="1"/>
      <c r="AD556" s="1"/>
      <c r="AE556" s="1"/>
      <c r="AF556" s="1"/>
      <c r="AG556" s="1"/>
      <c r="AH556" s="1"/>
      <c r="AI556" s="1"/>
      <c r="AJ556" s="1"/>
      <c r="AK556" s="1"/>
      <c r="AL556" s="1"/>
      <c r="AM556" s="1"/>
      <c r="AN556" s="1"/>
      <c r="AO556" s="1"/>
    </row>
    <row r="557" spans="1:41" ht="14.25" customHeight="1">
      <c r="A557" s="1"/>
      <c r="B557" s="1"/>
      <c r="C557" s="115"/>
      <c r="D557" s="125"/>
      <c r="E557" s="150"/>
      <c r="F557" s="1"/>
      <c r="G557" s="1"/>
      <c r="H557" s="1"/>
      <c r="I557" s="1"/>
      <c r="J557" s="1"/>
      <c r="K557" s="1"/>
      <c r="L557" s="1"/>
      <c r="M557" s="1"/>
      <c r="N557" s="1"/>
      <c r="O557" s="1"/>
      <c r="P557" s="1"/>
      <c r="Q557" s="1"/>
      <c r="R557" s="1"/>
      <c r="S557" s="130"/>
      <c r="T557" s="131"/>
      <c r="U557" s="131"/>
      <c r="V557" s="1"/>
      <c r="W557" s="1"/>
      <c r="X557" s="1"/>
      <c r="Y557" s="1"/>
      <c r="Z557" s="1"/>
      <c r="AA557" s="1"/>
      <c r="AB557" s="1"/>
      <c r="AC557" s="1"/>
      <c r="AD557" s="1"/>
      <c r="AE557" s="1"/>
      <c r="AF557" s="1"/>
      <c r="AG557" s="1"/>
      <c r="AH557" s="1"/>
      <c r="AI557" s="1"/>
      <c r="AJ557" s="1"/>
      <c r="AK557" s="1"/>
      <c r="AL557" s="1"/>
      <c r="AM557" s="1"/>
      <c r="AN557" s="1"/>
      <c r="AO557" s="1"/>
    </row>
    <row r="558" spans="1:41" ht="14.25" customHeight="1">
      <c r="A558" s="1"/>
      <c r="B558" s="1"/>
      <c r="C558" s="115"/>
      <c r="D558" s="125"/>
      <c r="E558" s="150"/>
      <c r="F558" s="1"/>
      <c r="G558" s="1"/>
      <c r="H558" s="1"/>
      <c r="I558" s="1"/>
      <c r="J558" s="1"/>
      <c r="K558" s="1"/>
      <c r="L558" s="1"/>
      <c r="M558" s="1"/>
      <c r="N558" s="1"/>
      <c r="O558" s="1"/>
      <c r="P558" s="1"/>
      <c r="Q558" s="1"/>
      <c r="R558" s="1"/>
      <c r="S558" s="130"/>
      <c r="T558" s="131"/>
      <c r="U558" s="131"/>
      <c r="V558" s="1"/>
      <c r="W558" s="1"/>
      <c r="X558" s="1"/>
      <c r="Y558" s="1"/>
      <c r="Z558" s="1"/>
      <c r="AA558" s="1"/>
      <c r="AB558" s="1"/>
      <c r="AC558" s="1"/>
      <c r="AD558" s="1"/>
      <c r="AE558" s="1"/>
      <c r="AF558" s="1"/>
      <c r="AG558" s="1"/>
      <c r="AH558" s="1"/>
      <c r="AI558" s="1"/>
      <c r="AJ558" s="1"/>
      <c r="AK558" s="1"/>
      <c r="AL558" s="1"/>
      <c r="AM558" s="1"/>
      <c r="AN558" s="1"/>
      <c r="AO558" s="1"/>
    </row>
    <row r="559" spans="1:41" ht="14.25" customHeight="1">
      <c r="A559" s="1"/>
      <c r="B559" s="1"/>
      <c r="C559" s="115"/>
      <c r="D559" s="125"/>
      <c r="E559" s="150"/>
      <c r="F559" s="1"/>
      <c r="G559" s="1"/>
      <c r="H559" s="1"/>
      <c r="I559" s="1"/>
      <c r="J559" s="1"/>
      <c r="K559" s="1"/>
      <c r="L559" s="1"/>
      <c r="M559" s="1"/>
      <c r="N559" s="1"/>
      <c r="O559" s="1"/>
      <c r="P559" s="1"/>
      <c r="Q559" s="1"/>
      <c r="R559" s="1"/>
      <c r="S559" s="130"/>
      <c r="T559" s="131"/>
      <c r="U559" s="131"/>
      <c r="V559" s="1"/>
      <c r="W559" s="1"/>
      <c r="X559" s="1"/>
      <c r="Y559" s="1"/>
      <c r="Z559" s="1"/>
      <c r="AA559" s="1"/>
      <c r="AB559" s="1"/>
      <c r="AC559" s="1"/>
      <c r="AD559" s="1"/>
      <c r="AE559" s="1"/>
      <c r="AF559" s="1"/>
      <c r="AG559" s="1"/>
      <c r="AH559" s="1"/>
      <c r="AI559" s="1"/>
      <c r="AJ559" s="1"/>
      <c r="AK559" s="1"/>
      <c r="AL559" s="1"/>
      <c r="AM559" s="1"/>
      <c r="AN559" s="1"/>
      <c r="AO559" s="1"/>
    </row>
    <row r="560" spans="1:41" ht="14.25" customHeight="1">
      <c r="A560" s="1"/>
      <c r="B560" s="1"/>
      <c r="C560" s="115"/>
      <c r="D560" s="125"/>
      <c r="E560" s="150"/>
      <c r="F560" s="1"/>
      <c r="G560" s="1"/>
      <c r="H560" s="1"/>
      <c r="I560" s="1"/>
      <c r="J560" s="1"/>
      <c r="K560" s="1"/>
      <c r="L560" s="1"/>
      <c r="M560" s="1"/>
      <c r="N560" s="1"/>
      <c r="O560" s="1"/>
      <c r="P560" s="1"/>
      <c r="Q560" s="1"/>
      <c r="R560" s="1"/>
      <c r="S560" s="130"/>
      <c r="T560" s="131"/>
      <c r="U560" s="131"/>
      <c r="V560" s="1"/>
      <c r="W560" s="1"/>
      <c r="X560" s="1"/>
      <c r="Y560" s="1"/>
      <c r="Z560" s="1"/>
      <c r="AA560" s="1"/>
      <c r="AB560" s="1"/>
      <c r="AC560" s="1"/>
      <c r="AD560" s="1"/>
      <c r="AE560" s="1"/>
      <c r="AF560" s="1"/>
      <c r="AG560" s="1"/>
      <c r="AH560" s="1"/>
      <c r="AI560" s="1"/>
      <c r="AJ560" s="1"/>
      <c r="AK560" s="1"/>
      <c r="AL560" s="1"/>
      <c r="AM560" s="1"/>
      <c r="AN560" s="1"/>
      <c r="AO560" s="1"/>
    </row>
    <row r="561" spans="1:41" ht="14.25" customHeight="1">
      <c r="A561" s="1"/>
      <c r="B561" s="1"/>
      <c r="C561" s="115"/>
      <c r="D561" s="125"/>
      <c r="E561" s="150"/>
      <c r="F561" s="1"/>
      <c r="G561" s="1"/>
      <c r="H561" s="1"/>
      <c r="I561" s="1"/>
      <c r="J561" s="1"/>
      <c r="K561" s="1"/>
      <c r="L561" s="1"/>
      <c r="M561" s="1"/>
      <c r="N561" s="1"/>
      <c r="O561" s="1"/>
      <c r="P561" s="1"/>
      <c r="Q561" s="1"/>
      <c r="R561" s="1"/>
      <c r="S561" s="130"/>
      <c r="T561" s="131"/>
      <c r="U561" s="131"/>
      <c r="V561" s="1"/>
      <c r="W561" s="1"/>
      <c r="X561" s="1"/>
      <c r="Y561" s="1"/>
      <c r="Z561" s="1"/>
      <c r="AA561" s="1"/>
      <c r="AB561" s="1"/>
      <c r="AC561" s="1"/>
      <c r="AD561" s="1"/>
      <c r="AE561" s="1"/>
      <c r="AF561" s="1"/>
      <c r="AG561" s="1"/>
      <c r="AH561" s="1"/>
      <c r="AI561" s="1"/>
      <c r="AJ561" s="1"/>
      <c r="AK561" s="1"/>
      <c r="AL561" s="1"/>
      <c r="AM561" s="1"/>
      <c r="AN561" s="1"/>
      <c r="AO561" s="1"/>
    </row>
    <row r="562" spans="1:41" ht="14.25" customHeight="1">
      <c r="A562" s="1"/>
      <c r="B562" s="1"/>
      <c r="C562" s="115"/>
      <c r="D562" s="125"/>
      <c r="E562" s="150"/>
      <c r="F562" s="1"/>
      <c r="G562" s="1"/>
      <c r="H562" s="1"/>
      <c r="I562" s="1"/>
      <c r="J562" s="1"/>
      <c r="K562" s="1"/>
      <c r="L562" s="1"/>
      <c r="M562" s="1"/>
      <c r="N562" s="1"/>
      <c r="O562" s="1"/>
      <c r="P562" s="1"/>
      <c r="Q562" s="1"/>
      <c r="R562" s="1"/>
      <c r="S562" s="130"/>
      <c r="T562" s="131"/>
      <c r="U562" s="131"/>
      <c r="V562" s="1"/>
      <c r="W562" s="1"/>
      <c r="X562" s="1"/>
      <c r="Y562" s="1"/>
      <c r="Z562" s="1"/>
      <c r="AA562" s="1"/>
      <c r="AB562" s="1"/>
      <c r="AC562" s="1"/>
      <c r="AD562" s="1"/>
      <c r="AE562" s="1"/>
      <c r="AF562" s="1"/>
      <c r="AG562" s="1"/>
      <c r="AH562" s="1"/>
      <c r="AI562" s="1"/>
      <c r="AJ562" s="1"/>
      <c r="AK562" s="1"/>
      <c r="AL562" s="1"/>
      <c r="AM562" s="1"/>
      <c r="AN562" s="1"/>
      <c r="AO562" s="1"/>
    </row>
    <row r="563" spans="1:41" ht="14.25" customHeight="1">
      <c r="A563" s="1"/>
      <c r="B563" s="1"/>
      <c r="C563" s="115"/>
      <c r="D563" s="125"/>
      <c r="E563" s="150"/>
      <c r="F563" s="1"/>
      <c r="G563" s="1"/>
      <c r="H563" s="1"/>
      <c r="I563" s="1"/>
      <c r="J563" s="1"/>
      <c r="K563" s="1"/>
      <c r="L563" s="1"/>
      <c r="M563" s="1"/>
      <c r="N563" s="1"/>
      <c r="O563" s="1"/>
      <c r="P563" s="1"/>
      <c r="Q563" s="1"/>
      <c r="R563" s="1"/>
      <c r="S563" s="130"/>
      <c r="T563" s="131"/>
      <c r="U563" s="131"/>
      <c r="V563" s="1"/>
      <c r="W563" s="1"/>
      <c r="X563" s="1"/>
      <c r="Y563" s="1"/>
      <c r="Z563" s="1"/>
      <c r="AA563" s="1"/>
      <c r="AB563" s="1"/>
      <c r="AC563" s="1"/>
      <c r="AD563" s="1"/>
      <c r="AE563" s="1"/>
      <c r="AF563" s="1"/>
      <c r="AG563" s="1"/>
      <c r="AH563" s="1"/>
      <c r="AI563" s="1"/>
      <c r="AJ563" s="1"/>
      <c r="AK563" s="1"/>
      <c r="AL563" s="1"/>
      <c r="AM563" s="1"/>
      <c r="AN563" s="1"/>
      <c r="AO563" s="1"/>
    </row>
    <row r="564" spans="1:41" ht="14.25" customHeight="1">
      <c r="A564" s="1"/>
      <c r="B564" s="1"/>
      <c r="C564" s="115"/>
      <c r="D564" s="125"/>
      <c r="E564" s="150"/>
      <c r="F564" s="1"/>
      <c r="G564" s="1"/>
      <c r="H564" s="1"/>
      <c r="I564" s="1"/>
      <c r="J564" s="1"/>
      <c r="K564" s="1"/>
      <c r="L564" s="1"/>
      <c r="M564" s="1"/>
      <c r="N564" s="1"/>
      <c r="O564" s="1"/>
      <c r="P564" s="1"/>
      <c r="Q564" s="1"/>
      <c r="R564" s="1"/>
      <c r="S564" s="130"/>
      <c r="T564" s="131"/>
      <c r="U564" s="131"/>
      <c r="V564" s="1"/>
      <c r="W564" s="1"/>
      <c r="X564" s="1"/>
      <c r="Y564" s="1"/>
      <c r="Z564" s="1"/>
      <c r="AA564" s="1"/>
      <c r="AB564" s="1"/>
      <c r="AC564" s="1"/>
      <c r="AD564" s="1"/>
      <c r="AE564" s="1"/>
      <c r="AF564" s="1"/>
      <c r="AG564" s="1"/>
      <c r="AH564" s="1"/>
      <c r="AI564" s="1"/>
      <c r="AJ564" s="1"/>
      <c r="AK564" s="1"/>
      <c r="AL564" s="1"/>
      <c r="AM564" s="1"/>
      <c r="AN564" s="1"/>
      <c r="AO564" s="1"/>
    </row>
    <row r="565" spans="1:41" ht="14.25" customHeight="1">
      <c r="A565" s="1"/>
      <c r="B565" s="1"/>
      <c r="C565" s="115"/>
      <c r="D565" s="125"/>
      <c r="E565" s="150"/>
      <c r="F565" s="1"/>
      <c r="G565" s="1"/>
      <c r="H565" s="1"/>
      <c r="I565" s="1"/>
      <c r="J565" s="1"/>
      <c r="K565" s="1"/>
      <c r="L565" s="1"/>
      <c r="M565" s="1"/>
      <c r="N565" s="1"/>
      <c r="O565" s="1"/>
      <c r="P565" s="1"/>
      <c r="Q565" s="1"/>
      <c r="R565" s="1"/>
      <c r="S565" s="130"/>
      <c r="T565" s="131"/>
      <c r="U565" s="131"/>
      <c r="V565" s="1"/>
      <c r="W565" s="1"/>
      <c r="X565" s="1"/>
      <c r="Y565" s="1"/>
      <c r="Z565" s="1"/>
      <c r="AA565" s="1"/>
      <c r="AB565" s="1"/>
      <c r="AC565" s="1"/>
      <c r="AD565" s="1"/>
      <c r="AE565" s="1"/>
      <c r="AF565" s="1"/>
      <c r="AG565" s="1"/>
      <c r="AH565" s="1"/>
      <c r="AI565" s="1"/>
      <c r="AJ565" s="1"/>
      <c r="AK565" s="1"/>
      <c r="AL565" s="1"/>
      <c r="AM565" s="1"/>
      <c r="AN565" s="1"/>
      <c r="AO565" s="1"/>
    </row>
    <row r="566" spans="1:41" ht="14.25" customHeight="1">
      <c r="A566" s="1"/>
      <c r="B566" s="1"/>
      <c r="C566" s="115"/>
      <c r="D566" s="125"/>
      <c r="E566" s="150"/>
      <c r="F566" s="1"/>
      <c r="G566" s="1"/>
      <c r="H566" s="1"/>
      <c r="I566" s="1"/>
      <c r="J566" s="1"/>
      <c r="K566" s="1"/>
      <c r="L566" s="1"/>
      <c r="M566" s="1"/>
      <c r="N566" s="1"/>
      <c r="O566" s="1"/>
      <c r="P566" s="1"/>
      <c r="Q566" s="1"/>
      <c r="R566" s="1"/>
      <c r="S566" s="130"/>
      <c r="T566" s="131"/>
      <c r="U566" s="131"/>
      <c r="V566" s="1"/>
      <c r="W566" s="1"/>
      <c r="X566" s="1"/>
      <c r="Y566" s="1"/>
      <c r="Z566" s="1"/>
      <c r="AA566" s="1"/>
      <c r="AB566" s="1"/>
      <c r="AC566" s="1"/>
      <c r="AD566" s="1"/>
      <c r="AE566" s="1"/>
      <c r="AF566" s="1"/>
      <c r="AG566" s="1"/>
      <c r="AH566" s="1"/>
      <c r="AI566" s="1"/>
      <c r="AJ566" s="1"/>
      <c r="AK566" s="1"/>
      <c r="AL566" s="1"/>
      <c r="AM566" s="1"/>
      <c r="AN566" s="1"/>
      <c r="AO566" s="1"/>
    </row>
    <row r="567" spans="1:41" ht="14.25" customHeight="1">
      <c r="A567" s="1"/>
      <c r="B567" s="1"/>
      <c r="C567" s="115"/>
      <c r="D567" s="125"/>
      <c r="E567" s="150"/>
      <c r="F567" s="1"/>
      <c r="G567" s="1"/>
      <c r="H567" s="1"/>
      <c r="I567" s="1"/>
      <c r="J567" s="1"/>
      <c r="K567" s="1"/>
      <c r="L567" s="1"/>
      <c r="M567" s="1"/>
      <c r="N567" s="1"/>
      <c r="O567" s="1"/>
      <c r="P567" s="1"/>
      <c r="Q567" s="1"/>
      <c r="R567" s="1"/>
      <c r="S567" s="130"/>
      <c r="T567" s="131"/>
      <c r="U567" s="131"/>
      <c r="V567" s="1"/>
      <c r="W567" s="1"/>
      <c r="X567" s="1"/>
      <c r="Y567" s="1"/>
      <c r="Z567" s="1"/>
      <c r="AA567" s="1"/>
      <c r="AB567" s="1"/>
      <c r="AC567" s="1"/>
      <c r="AD567" s="1"/>
      <c r="AE567" s="1"/>
      <c r="AF567" s="1"/>
      <c r="AG567" s="1"/>
      <c r="AH567" s="1"/>
      <c r="AI567" s="1"/>
      <c r="AJ567" s="1"/>
      <c r="AK567" s="1"/>
      <c r="AL567" s="1"/>
      <c r="AM567" s="1"/>
      <c r="AN567" s="1"/>
      <c r="AO567" s="1"/>
    </row>
    <row r="568" spans="1:41" ht="14.25" customHeight="1">
      <c r="A568" s="1"/>
      <c r="B568" s="1"/>
      <c r="C568" s="115"/>
      <c r="D568" s="125"/>
      <c r="E568" s="150"/>
      <c r="F568" s="1"/>
      <c r="G568" s="1"/>
      <c r="H568" s="1"/>
      <c r="I568" s="1"/>
      <c r="J568" s="1"/>
      <c r="K568" s="1"/>
      <c r="L568" s="1"/>
      <c r="M568" s="1"/>
      <c r="N568" s="1"/>
      <c r="O568" s="1"/>
      <c r="P568" s="1"/>
      <c r="Q568" s="1"/>
      <c r="R568" s="1"/>
      <c r="S568" s="130"/>
      <c r="T568" s="131"/>
      <c r="U568" s="131"/>
      <c r="V568" s="1"/>
      <c r="W568" s="1"/>
      <c r="X568" s="1"/>
      <c r="Y568" s="1"/>
      <c r="Z568" s="1"/>
      <c r="AA568" s="1"/>
      <c r="AB568" s="1"/>
      <c r="AC568" s="1"/>
      <c r="AD568" s="1"/>
      <c r="AE568" s="1"/>
      <c r="AF568" s="1"/>
      <c r="AG568" s="1"/>
      <c r="AH568" s="1"/>
      <c r="AI568" s="1"/>
      <c r="AJ568" s="1"/>
      <c r="AK568" s="1"/>
      <c r="AL568" s="1"/>
      <c r="AM568" s="1"/>
      <c r="AN568" s="1"/>
      <c r="AO568" s="1"/>
    </row>
    <row r="569" spans="1:41" ht="14.25" customHeight="1">
      <c r="A569" s="1"/>
      <c r="B569" s="1"/>
      <c r="C569" s="115"/>
      <c r="D569" s="125"/>
      <c r="E569" s="150"/>
      <c r="F569" s="1"/>
      <c r="G569" s="1"/>
      <c r="H569" s="1"/>
      <c r="I569" s="1"/>
      <c r="J569" s="1"/>
      <c r="K569" s="1"/>
      <c r="L569" s="1"/>
      <c r="M569" s="1"/>
      <c r="N569" s="1"/>
      <c r="O569" s="1"/>
      <c r="P569" s="1"/>
      <c r="Q569" s="1"/>
      <c r="R569" s="1"/>
      <c r="S569" s="130"/>
      <c r="T569" s="131"/>
      <c r="U569" s="131"/>
      <c r="V569" s="1"/>
      <c r="W569" s="1"/>
      <c r="X569" s="1"/>
      <c r="Y569" s="1"/>
      <c r="Z569" s="1"/>
      <c r="AA569" s="1"/>
      <c r="AB569" s="1"/>
      <c r="AC569" s="1"/>
      <c r="AD569" s="1"/>
      <c r="AE569" s="1"/>
      <c r="AF569" s="1"/>
      <c r="AG569" s="1"/>
      <c r="AH569" s="1"/>
      <c r="AI569" s="1"/>
      <c r="AJ569" s="1"/>
      <c r="AK569" s="1"/>
      <c r="AL569" s="1"/>
      <c r="AM569" s="1"/>
      <c r="AN569" s="1"/>
      <c r="AO569" s="1"/>
    </row>
    <row r="570" spans="1:41" ht="14.25" customHeight="1">
      <c r="A570" s="1"/>
      <c r="B570" s="1"/>
      <c r="C570" s="115"/>
      <c r="D570" s="125"/>
      <c r="E570" s="150"/>
      <c r="F570" s="1"/>
      <c r="G570" s="1"/>
      <c r="H570" s="1"/>
      <c r="I570" s="1"/>
      <c r="J570" s="1"/>
      <c r="K570" s="1"/>
      <c r="L570" s="1"/>
      <c r="M570" s="1"/>
      <c r="N570" s="1"/>
      <c r="O570" s="1"/>
      <c r="P570" s="1"/>
      <c r="Q570" s="1"/>
      <c r="R570" s="1"/>
      <c r="S570" s="130"/>
      <c r="T570" s="131"/>
      <c r="U570" s="131"/>
      <c r="V570" s="1"/>
      <c r="W570" s="1"/>
      <c r="X570" s="1"/>
      <c r="Y570" s="1"/>
      <c r="Z570" s="1"/>
      <c r="AA570" s="1"/>
      <c r="AB570" s="1"/>
      <c r="AC570" s="1"/>
      <c r="AD570" s="1"/>
      <c r="AE570" s="1"/>
      <c r="AF570" s="1"/>
      <c r="AG570" s="1"/>
      <c r="AH570" s="1"/>
      <c r="AI570" s="1"/>
      <c r="AJ570" s="1"/>
      <c r="AK570" s="1"/>
      <c r="AL570" s="1"/>
      <c r="AM570" s="1"/>
      <c r="AN570" s="1"/>
      <c r="AO570" s="1"/>
    </row>
    <row r="571" spans="1:41" ht="14.25" customHeight="1">
      <c r="A571" s="1"/>
      <c r="B571" s="1"/>
      <c r="C571" s="115"/>
      <c r="D571" s="125"/>
      <c r="E571" s="150"/>
      <c r="F571" s="1"/>
      <c r="G571" s="1"/>
      <c r="H571" s="1"/>
      <c r="I571" s="1"/>
      <c r="J571" s="1"/>
      <c r="K571" s="1"/>
      <c r="L571" s="1"/>
      <c r="M571" s="1"/>
      <c r="N571" s="1"/>
      <c r="O571" s="1"/>
      <c r="P571" s="1"/>
      <c r="Q571" s="1"/>
      <c r="R571" s="1"/>
      <c r="S571" s="130"/>
      <c r="T571" s="131"/>
      <c r="U571" s="131"/>
      <c r="V571" s="1"/>
      <c r="W571" s="1"/>
      <c r="X571" s="1"/>
      <c r="Y571" s="1"/>
      <c r="Z571" s="1"/>
      <c r="AA571" s="1"/>
      <c r="AB571" s="1"/>
      <c r="AC571" s="1"/>
      <c r="AD571" s="1"/>
      <c r="AE571" s="1"/>
      <c r="AF571" s="1"/>
      <c r="AG571" s="1"/>
      <c r="AH571" s="1"/>
      <c r="AI571" s="1"/>
      <c r="AJ571" s="1"/>
      <c r="AK571" s="1"/>
      <c r="AL571" s="1"/>
      <c r="AM571" s="1"/>
      <c r="AN571" s="1"/>
      <c r="AO571" s="1"/>
    </row>
    <row r="572" spans="1:41" ht="14.25" customHeight="1">
      <c r="A572" s="1"/>
      <c r="B572" s="1"/>
      <c r="C572" s="115"/>
      <c r="D572" s="125"/>
      <c r="E572" s="150"/>
      <c r="F572" s="1"/>
      <c r="G572" s="1"/>
      <c r="H572" s="1"/>
      <c r="I572" s="1"/>
      <c r="J572" s="1"/>
      <c r="K572" s="1"/>
      <c r="L572" s="1"/>
      <c r="M572" s="1"/>
      <c r="N572" s="1"/>
      <c r="O572" s="1"/>
      <c r="P572" s="1"/>
      <c r="Q572" s="1"/>
      <c r="R572" s="1"/>
      <c r="S572" s="130"/>
      <c r="T572" s="131"/>
      <c r="U572" s="131"/>
      <c r="V572" s="1"/>
      <c r="W572" s="1"/>
      <c r="X572" s="1"/>
      <c r="Y572" s="1"/>
      <c r="Z572" s="1"/>
      <c r="AA572" s="1"/>
      <c r="AB572" s="1"/>
      <c r="AC572" s="1"/>
      <c r="AD572" s="1"/>
      <c r="AE572" s="1"/>
      <c r="AF572" s="1"/>
      <c r="AG572" s="1"/>
      <c r="AH572" s="1"/>
      <c r="AI572" s="1"/>
      <c r="AJ572" s="1"/>
      <c r="AK572" s="1"/>
      <c r="AL572" s="1"/>
      <c r="AM572" s="1"/>
      <c r="AN572" s="1"/>
      <c r="AO572" s="1"/>
    </row>
    <row r="573" spans="1:41" ht="14.25" customHeight="1">
      <c r="A573" s="1"/>
      <c r="B573" s="1"/>
      <c r="C573" s="115"/>
      <c r="D573" s="125"/>
      <c r="E573" s="150"/>
      <c r="F573" s="1"/>
      <c r="G573" s="1"/>
      <c r="H573" s="1"/>
      <c r="I573" s="1"/>
      <c r="J573" s="1"/>
      <c r="K573" s="1"/>
      <c r="L573" s="1"/>
      <c r="M573" s="1"/>
      <c r="N573" s="1"/>
      <c r="O573" s="1"/>
      <c r="P573" s="1"/>
      <c r="Q573" s="1"/>
      <c r="R573" s="1"/>
      <c r="S573" s="130"/>
      <c r="T573" s="131"/>
      <c r="U573" s="131"/>
      <c r="V573" s="1"/>
      <c r="W573" s="1"/>
      <c r="X573" s="1"/>
      <c r="Y573" s="1"/>
      <c r="Z573" s="1"/>
      <c r="AA573" s="1"/>
      <c r="AB573" s="1"/>
      <c r="AC573" s="1"/>
      <c r="AD573" s="1"/>
      <c r="AE573" s="1"/>
      <c r="AF573" s="1"/>
      <c r="AG573" s="1"/>
      <c r="AH573" s="1"/>
      <c r="AI573" s="1"/>
      <c r="AJ573" s="1"/>
      <c r="AK573" s="1"/>
      <c r="AL573" s="1"/>
      <c r="AM573" s="1"/>
      <c r="AN573" s="1"/>
      <c r="AO573" s="1"/>
    </row>
    <row r="574" spans="1:41" ht="14.25" customHeight="1">
      <c r="A574" s="1"/>
      <c r="B574" s="1"/>
      <c r="C574" s="115"/>
      <c r="D574" s="125"/>
      <c r="E574" s="150"/>
      <c r="F574" s="1"/>
      <c r="G574" s="1"/>
      <c r="H574" s="1"/>
      <c r="I574" s="1"/>
      <c r="J574" s="1"/>
      <c r="K574" s="1"/>
      <c r="L574" s="1"/>
      <c r="M574" s="1"/>
      <c r="N574" s="1"/>
      <c r="O574" s="1"/>
      <c r="P574" s="1"/>
      <c r="Q574" s="1"/>
      <c r="R574" s="1"/>
      <c r="S574" s="130"/>
      <c r="T574" s="131"/>
      <c r="U574" s="131"/>
      <c r="V574" s="1"/>
      <c r="W574" s="1"/>
      <c r="X574" s="1"/>
      <c r="Y574" s="1"/>
      <c r="Z574" s="1"/>
      <c r="AA574" s="1"/>
      <c r="AB574" s="1"/>
      <c r="AC574" s="1"/>
      <c r="AD574" s="1"/>
      <c r="AE574" s="1"/>
      <c r="AF574" s="1"/>
      <c r="AG574" s="1"/>
      <c r="AH574" s="1"/>
      <c r="AI574" s="1"/>
      <c r="AJ574" s="1"/>
      <c r="AK574" s="1"/>
      <c r="AL574" s="1"/>
      <c r="AM574" s="1"/>
      <c r="AN574" s="1"/>
      <c r="AO574" s="1"/>
    </row>
    <row r="575" spans="1:41" ht="14.25" customHeight="1">
      <c r="A575" s="1"/>
      <c r="B575" s="1"/>
      <c r="C575" s="115"/>
      <c r="D575" s="125"/>
      <c r="E575" s="150"/>
      <c r="F575" s="1"/>
      <c r="G575" s="1"/>
      <c r="H575" s="1"/>
      <c r="I575" s="1"/>
      <c r="J575" s="1"/>
      <c r="K575" s="1"/>
      <c r="L575" s="1"/>
      <c r="M575" s="1"/>
      <c r="N575" s="1"/>
      <c r="O575" s="1"/>
      <c r="P575" s="1"/>
      <c r="Q575" s="1"/>
      <c r="R575" s="1"/>
      <c r="S575" s="130"/>
      <c r="T575" s="131"/>
      <c r="U575" s="131"/>
      <c r="V575" s="1"/>
      <c r="W575" s="1"/>
      <c r="X575" s="1"/>
      <c r="Y575" s="1"/>
      <c r="Z575" s="1"/>
      <c r="AA575" s="1"/>
      <c r="AB575" s="1"/>
      <c r="AC575" s="1"/>
      <c r="AD575" s="1"/>
      <c r="AE575" s="1"/>
      <c r="AF575" s="1"/>
      <c r="AG575" s="1"/>
      <c r="AH575" s="1"/>
      <c r="AI575" s="1"/>
      <c r="AJ575" s="1"/>
      <c r="AK575" s="1"/>
      <c r="AL575" s="1"/>
      <c r="AM575" s="1"/>
      <c r="AN575" s="1"/>
      <c r="AO575" s="1"/>
    </row>
    <row r="576" spans="1:41" ht="14.25" customHeight="1">
      <c r="A576" s="1"/>
      <c r="B576" s="1"/>
      <c r="C576" s="115"/>
      <c r="D576" s="125"/>
      <c r="E576" s="150"/>
      <c r="F576" s="1"/>
      <c r="G576" s="1"/>
      <c r="H576" s="1"/>
      <c r="I576" s="1"/>
      <c r="J576" s="1"/>
      <c r="K576" s="1"/>
      <c r="L576" s="1"/>
      <c r="M576" s="1"/>
      <c r="N576" s="1"/>
      <c r="O576" s="1"/>
      <c r="P576" s="1"/>
      <c r="Q576" s="1"/>
      <c r="R576" s="1"/>
      <c r="S576" s="130"/>
      <c r="T576" s="131"/>
      <c r="U576" s="131"/>
      <c r="V576" s="1"/>
      <c r="W576" s="1"/>
      <c r="X576" s="1"/>
      <c r="Y576" s="1"/>
      <c r="Z576" s="1"/>
      <c r="AA576" s="1"/>
      <c r="AB576" s="1"/>
      <c r="AC576" s="1"/>
      <c r="AD576" s="1"/>
      <c r="AE576" s="1"/>
      <c r="AF576" s="1"/>
      <c r="AG576" s="1"/>
      <c r="AH576" s="1"/>
      <c r="AI576" s="1"/>
      <c r="AJ576" s="1"/>
      <c r="AK576" s="1"/>
      <c r="AL576" s="1"/>
      <c r="AM576" s="1"/>
      <c r="AN576" s="1"/>
      <c r="AO576" s="1"/>
    </row>
    <row r="577" spans="1:41" ht="14.25" customHeight="1">
      <c r="A577" s="1"/>
      <c r="B577" s="1"/>
      <c r="C577" s="115"/>
      <c r="D577" s="125"/>
      <c r="E577" s="150"/>
      <c r="F577" s="1"/>
      <c r="G577" s="1"/>
      <c r="H577" s="1"/>
      <c r="I577" s="1"/>
      <c r="J577" s="1"/>
      <c r="K577" s="1"/>
      <c r="L577" s="1"/>
      <c r="M577" s="1"/>
      <c r="N577" s="1"/>
      <c r="O577" s="1"/>
      <c r="P577" s="1"/>
      <c r="Q577" s="1"/>
      <c r="R577" s="1"/>
      <c r="S577" s="130"/>
      <c r="T577" s="131"/>
      <c r="U577" s="131"/>
      <c r="V577" s="1"/>
      <c r="W577" s="1"/>
      <c r="X577" s="1"/>
      <c r="Y577" s="1"/>
      <c r="Z577" s="1"/>
      <c r="AA577" s="1"/>
      <c r="AB577" s="1"/>
      <c r="AC577" s="1"/>
      <c r="AD577" s="1"/>
      <c r="AE577" s="1"/>
      <c r="AF577" s="1"/>
      <c r="AG577" s="1"/>
      <c r="AH577" s="1"/>
      <c r="AI577" s="1"/>
      <c r="AJ577" s="1"/>
      <c r="AK577" s="1"/>
      <c r="AL577" s="1"/>
      <c r="AM577" s="1"/>
      <c r="AN577" s="1"/>
      <c r="AO577" s="1"/>
    </row>
    <row r="578" spans="1:41" ht="14.25" customHeight="1">
      <c r="A578" s="1"/>
      <c r="B578" s="1"/>
      <c r="C578" s="115"/>
      <c r="D578" s="125"/>
      <c r="E578" s="150"/>
      <c r="F578" s="1"/>
      <c r="G578" s="1"/>
      <c r="H578" s="1"/>
      <c r="I578" s="1"/>
      <c r="J578" s="1"/>
      <c r="K578" s="1"/>
      <c r="L578" s="1"/>
      <c r="M578" s="1"/>
      <c r="N578" s="1"/>
      <c r="O578" s="1"/>
      <c r="P578" s="1"/>
      <c r="Q578" s="1"/>
      <c r="R578" s="1"/>
      <c r="S578" s="130"/>
      <c r="T578" s="131"/>
      <c r="U578" s="131"/>
      <c r="V578" s="1"/>
      <c r="W578" s="1"/>
      <c r="X578" s="1"/>
      <c r="Y578" s="1"/>
      <c r="Z578" s="1"/>
      <c r="AA578" s="1"/>
      <c r="AB578" s="1"/>
      <c r="AC578" s="1"/>
      <c r="AD578" s="1"/>
      <c r="AE578" s="1"/>
      <c r="AF578" s="1"/>
      <c r="AG578" s="1"/>
      <c r="AH578" s="1"/>
      <c r="AI578" s="1"/>
      <c r="AJ578" s="1"/>
      <c r="AK578" s="1"/>
      <c r="AL578" s="1"/>
      <c r="AM578" s="1"/>
      <c r="AN578" s="1"/>
      <c r="AO578" s="1"/>
    </row>
    <row r="579" spans="1:41" ht="14.25" customHeight="1">
      <c r="A579" s="1"/>
      <c r="B579" s="1"/>
      <c r="C579" s="115"/>
      <c r="D579" s="125"/>
      <c r="E579" s="150"/>
      <c r="F579" s="1"/>
      <c r="G579" s="1"/>
      <c r="H579" s="1"/>
      <c r="I579" s="1"/>
      <c r="J579" s="1"/>
      <c r="K579" s="1"/>
      <c r="L579" s="1"/>
      <c r="M579" s="1"/>
      <c r="N579" s="1"/>
      <c r="O579" s="1"/>
      <c r="P579" s="1"/>
      <c r="Q579" s="1"/>
      <c r="R579" s="1"/>
      <c r="S579" s="130"/>
      <c r="T579" s="131"/>
      <c r="U579" s="131"/>
      <c r="V579" s="1"/>
      <c r="W579" s="1"/>
      <c r="X579" s="1"/>
      <c r="Y579" s="1"/>
      <c r="Z579" s="1"/>
      <c r="AA579" s="1"/>
      <c r="AB579" s="1"/>
      <c r="AC579" s="1"/>
      <c r="AD579" s="1"/>
      <c r="AE579" s="1"/>
      <c r="AF579" s="1"/>
      <c r="AG579" s="1"/>
      <c r="AH579" s="1"/>
      <c r="AI579" s="1"/>
      <c r="AJ579" s="1"/>
      <c r="AK579" s="1"/>
      <c r="AL579" s="1"/>
      <c r="AM579" s="1"/>
      <c r="AN579" s="1"/>
      <c r="AO579" s="1"/>
    </row>
    <row r="580" spans="1:41" ht="14.25" customHeight="1">
      <c r="A580" s="1"/>
      <c r="B580" s="1"/>
      <c r="C580" s="115"/>
      <c r="D580" s="125"/>
      <c r="E580" s="150"/>
      <c r="F580" s="1"/>
      <c r="G580" s="1"/>
      <c r="H580" s="1"/>
      <c r="I580" s="1"/>
      <c r="J580" s="1"/>
      <c r="K580" s="1"/>
      <c r="L580" s="1"/>
      <c r="M580" s="1"/>
      <c r="N580" s="1"/>
      <c r="O580" s="1"/>
      <c r="P580" s="1"/>
      <c r="Q580" s="1"/>
      <c r="R580" s="1"/>
      <c r="S580" s="130"/>
      <c r="T580" s="131"/>
      <c r="U580" s="131"/>
      <c r="V580" s="1"/>
      <c r="W580" s="1"/>
      <c r="X580" s="1"/>
      <c r="Y580" s="1"/>
      <c r="Z580" s="1"/>
      <c r="AA580" s="1"/>
      <c r="AB580" s="1"/>
      <c r="AC580" s="1"/>
      <c r="AD580" s="1"/>
      <c r="AE580" s="1"/>
      <c r="AF580" s="1"/>
      <c r="AG580" s="1"/>
      <c r="AH580" s="1"/>
      <c r="AI580" s="1"/>
      <c r="AJ580" s="1"/>
      <c r="AK580" s="1"/>
      <c r="AL580" s="1"/>
      <c r="AM580" s="1"/>
      <c r="AN580" s="1"/>
      <c r="AO580" s="1"/>
    </row>
    <row r="581" spans="1:41" ht="14.25" customHeight="1">
      <c r="A581" s="1"/>
      <c r="B581" s="1"/>
      <c r="C581" s="115"/>
      <c r="D581" s="125"/>
      <c r="E581" s="150"/>
      <c r="F581" s="1"/>
      <c r="G581" s="1"/>
      <c r="H581" s="1"/>
      <c r="I581" s="1"/>
      <c r="J581" s="1"/>
      <c r="K581" s="1"/>
      <c r="L581" s="1"/>
      <c r="M581" s="1"/>
      <c r="N581" s="1"/>
      <c r="O581" s="1"/>
      <c r="P581" s="1"/>
      <c r="Q581" s="1"/>
      <c r="R581" s="1"/>
      <c r="S581" s="130"/>
      <c r="T581" s="131"/>
      <c r="U581" s="131"/>
      <c r="V581" s="1"/>
      <c r="W581" s="1"/>
      <c r="X581" s="1"/>
      <c r="Y581" s="1"/>
      <c r="Z581" s="1"/>
      <c r="AA581" s="1"/>
      <c r="AB581" s="1"/>
      <c r="AC581" s="1"/>
      <c r="AD581" s="1"/>
      <c r="AE581" s="1"/>
      <c r="AF581" s="1"/>
      <c r="AG581" s="1"/>
      <c r="AH581" s="1"/>
      <c r="AI581" s="1"/>
      <c r="AJ581" s="1"/>
      <c r="AK581" s="1"/>
      <c r="AL581" s="1"/>
      <c r="AM581" s="1"/>
      <c r="AN581" s="1"/>
      <c r="AO581" s="1"/>
    </row>
    <row r="582" spans="1:41" ht="14.25" customHeight="1">
      <c r="A582" s="1"/>
      <c r="B582" s="1"/>
      <c r="C582" s="115"/>
      <c r="D582" s="125"/>
      <c r="E582" s="150"/>
      <c r="F582" s="1"/>
      <c r="G582" s="1"/>
      <c r="H582" s="1"/>
      <c r="I582" s="1"/>
      <c r="J582" s="1"/>
      <c r="K582" s="1"/>
      <c r="L582" s="1"/>
      <c r="M582" s="1"/>
      <c r="N582" s="1"/>
      <c r="O582" s="1"/>
      <c r="P582" s="1"/>
      <c r="Q582" s="1"/>
      <c r="R582" s="1"/>
      <c r="S582" s="130"/>
      <c r="T582" s="131"/>
      <c r="U582" s="131"/>
      <c r="V582" s="1"/>
      <c r="W582" s="1"/>
      <c r="X582" s="1"/>
      <c r="Y582" s="1"/>
      <c r="Z582" s="1"/>
      <c r="AA582" s="1"/>
      <c r="AB582" s="1"/>
      <c r="AC582" s="1"/>
      <c r="AD582" s="1"/>
      <c r="AE582" s="1"/>
      <c r="AF582" s="1"/>
      <c r="AG582" s="1"/>
      <c r="AH582" s="1"/>
      <c r="AI582" s="1"/>
      <c r="AJ582" s="1"/>
      <c r="AK582" s="1"/>
      <c r="AL582" s="1"/>
      <c r="AM582" s="1"/>
      <c r="AN582" s="1"/>
      <c r="AO582" s="1"/>
    </row>
    <row r="583" spans="1:41" ht="14.25" customHeight="1">
      <c r="A583" s="1"/>
      <c r="B583" s="1"/>
      <c r="C583" s="115"/>
      <c r="D583" s="125"/>
      <c r="E583" s="150"/>
      <c r="F583" s="1"/>
      <c r="G583" s="1"/>
      <c r="H583" s="1"/>
      <c r="I583" s="1"/>
      <c r="J583" s="1"/>
      <c r="K583" s="1"/>
      <c r="L583" s="1"/>
      <c r="M583" s="1"/>
      <c r="N583" s="1"/>
      <c r="O583" s="1"/>
      <c r="P583" s="1"/>
      <c r="Q583" s="1"/>
      <c r="R583" s="1"/>
      <c r="S583" s="130"/>
      <c r="T583" s="131"/>
      <c r="U583" s="131"/>
      <c r="V583" s="1"/>
      <c r="W583" s="1"/>
      <c r="X583" s="1"/>
      <c r="Y583" s="1"/>
      <c r="Z583" s="1"/>
      <c r="AA583" s="1"/>
      <c r="AB583" s="1"/>
      <c r="AC583" s="1"/>
      <c r="AD583" s="1"/>
      <c r="AE583" s="1"/>
      <c r="AF583" s="1"/>
      <c r="AG583" s="1"/>
      <c r="AH583" s="1"/>
      <c r="AI583" s="1"/>
      <c r="AJ583" s="1"/>
      <c r="AK583" s="1"/>
      <c r="AL583" s="1"/>
      <c r="AM583" s="1"/>
      <c r="AN583" s="1"/>
      <c r="AO583" s="1"/>
    </row>
    <row r="584" spans="1:41" ht="14.25" customHeight="1">
      <c r="A584" s="1"/>
      <c r="B584" s="1"/>
      <c r="C584" s="115"/>
      <c r="D584" s="125"/>
      <c r="E584" s="150"/>
      <c r="F584" s="1"/>
      <c r="G584" s="1"/>
      <c r="H584" s="1"/>
      <c r="I584" s="1"/>
      <c r="J584" s="1"/>
      <c r="K584" s="1"/>
      <c r="L584" s="1"/>
      <c r="M584" s="1"/>
      <c r="N584" s="1"/>
      <c r="O584" s="1"/>
      <c r="P584" s="1"/>
      <c r="Q584" s="1"/>
      <c r="R584" s="1"/>
      <c r="S584" s="130"/>
      <c r="T584" s="131"/>
      <c r="U584" s="131"/>
      <c r="V584" s="1"/>
      <c r="W584" s="1"/>
      <c r="X584" s="1"/>
      <c r="Y584" s="1"/>
      <c r="Z584" s="1"/>
      <c r="AA584" s="1"/>
      <c r="AB584" s="1"/>
      <c r="AC584" s="1"/>
      <c r="AD584" s="1"/>
      <c r="AE584" s="1"/>
      <c r="AF584" s="1"/>
      <c r="AG584" s="1"/>
      <c r="AH584" s="1"/>
      <c r="AI584" s="1"/>
      <c r="AJ584" s="1"/>
      <c r="AK584" s="1"/>
      <c r="AL584" s="1"/>
      <c r="AM584" s="1"/>
      <c r="AN584" s="1"/>
      <c r="AO584" s="1"/>
    </row>
    <row r="585" spans="1:41" ht="14.25" customHeight="1">
      <c r="A585" s="1"/>
      <c r="B585" s="1"/>
      <c r="C585" s="115"/>
      <c r="D585" s="125"/>
      <c r="E585" s="150"/>
      <c r="F585" s="1"/>
      <c r="G585" s="1"/>
      <c r="H585" s="1"/>
      <c r="I585" s="1"/>
      <c r="J585" s="1"/>
      <c r="K585" s="1"/>
      <c r="L585" s="1"/>
      <c r="M585" s="1"/>
      <c r="N585" s="1"/>
      <c r="O585" s="1"/>
      <c r="P585" s="1"/>
      <c r="Q585" s="1"/>
      <c r="R585" s="1"/>
      <c r="S585" s="130"/>
      <c r="T585" s="131"/>
      <c r="U585" s="131"/>
      <c r="V585" s="1"/>
      <c r="W585" s="1"/>
      <c r="X585" s="1"/>
      <c r="Y585" s="1"/>
      <c r="Z585" s="1"/>
      <c r="AA585" s="1"/>
      <c r="AB585" s="1"/>
      <c r="AC585" s="1"/>
      <c r="AD585" s="1"/>
      <c r="AE585" s="1"/>
      <c r="AF585" s="1"/>
      <c r="AG585" s="1"/>
      <c r="AH585" s="1"/>
      <c r="AI585" s="1"/>
      <c r="AJ585" s="1"/>
      <c r="AK585" s="1"/>
      <c r="AL585" s="1"/>
      <c r="AM585" s="1"/>
      <c r="AN585" s="1"/>
      <c r="AO585" s="1"/>
    </row>
    <row r="586" spans="1:41" ht="14.25" customHeight="1">
      <c r="A586" s="1"/>
      <c r="B586" s="1"/>
      <c r="C586" s="115"/>
      <c r="D586" s="125"/>
      <c r="E586" s="150"/>
      <c r="F586" s="1"/>
      <c r="G586" s="1"/>
      <c r="H586" s="1"/>
      <c r="I586" s="1"/>
      <c r="J586" s="1"/>
      <c r="K586" s="1"/>
      <c r="L586" s="1"/>
      <c r="M586" s="1"/>
      <c r="N586" s="1"/>
      <c r="O586" s="1"/>
      <c r="P586" s="1"/>
      <c r="Q586" s="1"/>
      <c r="R586" s="1"/>
      <c r="S586" s="130"/>
      <c r="T586" s="131"/>
      <c r="U586" s="131"/>
      <c r="V586" s="1"/>
      <c r="W586" s="1"/>
      <c r="X586" s="1"/>
      <c r="Y586" s="1"/>
      <c r="Z586" s="1"/>
      <c r="AA586" s="1"/>
      <c r="AB586" s="1"/>
      <c r="AC586" s="1"/>
      <c r="AD586" s="1"/>
      <c r="AE586" s="1"/>
      <c r="AF586" s="1"/>
      <c r="AG586" s="1"/>
      <c r="AH586" s="1"/>
      <c r="AI586" s="1"/>
      <c r="AJ586" s="1"/>
      <c r="AK586" s="1"/>
      <c r="AL586" s="1"/>
      <c r="AM586" s="1"/>
      <c r="AN586" s="1"/>
      <c r="AO586" s="1"/>
    </row>
    <row r="587" spans="1:41" ht="14.25" customHeight="1">
      <c r="A587" s="1"/>
      <c r="B587" s="1"/>
      <c r="C587" s="115"/>
      <c r="D587" s="125"/>
      <c r="E587" s="150"/>
      <c r="F587" s="1"/>
      <c r="G587" s="1"/>
      <c r="H587" s="1"/>
      <c r="I587" s="1"/>
      <c r="J587" s="1"/>
      <c r="K587" s="1"/>
      <c r="L587" s="1"/>
      <c r="M587" s="1"/>
      <c r="N587" s="1"/>
      <c r="O587" s="1"/>
      <c r="P587" s="1"/>
      <c r="Q587" s="1"/>
      <c r="R587" s="1"/>
      <c r="S587" s="130"/>
      <c r="T587" s="131"/>
      <c r="U587" s="131"/>
      <c r="V587" s="1"/>
      <c r="W587" s="1"/>
      <c r="X587" s="1"/>
      <c r="Y587" s="1"/>
      <c r="Z587" s="1"/>
      <c r="AA587" s="1"/>
      <c r="AB587" s="1"/>
      <c r="AC587" s="1"/>
      <c r="AD587" s="1"/>
      <c r="AE587" s="1"/>
      <c r="AF587" s="1"/>
      <c r="AG587" s="1"/>
      <c r="AH587" s="1"/>
      <c r="AI587" s="1"/>
      <c r="AJ587" s="1"/>
      <c r="AK587" s="1"/>
      <c r="AL587" s="1"/>
      <c r="AM587" s="1"/>
      <c r="AN587" s="1"/>
      <c r="AO587" s="1"/>
    </row>
    <row r="588" spans="1:41" ht="14.25" customHeight="1">
      <c r="A588" s="1"/>
      <c r="B588" s="1"/>
      <c r="C588" s="115"/>
      <c r="D588" s="125"/>
      <c r="E588" s="150"/>
      <c r="F588" s="1"/>
      <c r="G588" s="1"/>
      <c r="H588" s="1"/>
      <c r="I588" s="1"/>
      <c r="J588" s="1"/>
      <c r="K588" s="1"/>
      <c r="L588" s="1"/>
      <c r="M588" s="1"/>
      <c r="N588" s="1"/>
      <c r="O588" s="1"/>
      <c r="P588" s="1"/>
      <c r="Q588" s="1"/>
      <c r="R588" s="1"/>
      <c r="S588" s="130"/>
      <c r="T588" s="131"/>
      <c r="U588" s="131"/>
      <c r="V588" s="1"/>
      <c r="W588" s="1"/>
      <c r="X588" s="1"/>
      <c r="Y588" s="1"/>
      <c r="Z588" s="1"/>
      <c r="AA588" s="1"/>
      <c r="AB588" s="1"/>
      <c r="AC588" s="1"/>
      <c r="AD588" s="1"/>
      <c r="AE588" s="1"/>
      <c r="AF588" s="1"/>
      <c r="AG588" s="1"/>
      <c r="AH588" s="1"/>
      <c r="AI588" s="1"/>
      <c r="AJ588" s="1"/>
      <c r="AK588" s="1"/>
      <c r="AL588" s="1"/>
      <c r="AM588" s="1"/>
      <c r="AN588" s="1"/>
      <c r="AO588" s="1"/>
    </row>
    <row r="589" spans="1:41" ht="14.25" customHeight="1">
      <c r="A589" s="1"/>
      <c r="B589" s="1"/>
      <c r="C589" s="115"/>
      <c r="D589" s="125"/>
      <c r="E589" s="150"/>
      <c r="F589" s="1"/>
      <c r="G589" s="1"/>
      <c r="H589" s="1"/>
      <c r="I589" s="1"/>
      <c r="J589" s="1"/>
      <c r="K589" s="1"/>
      <c r="L589" s="1"/>
      <c r="M589" s="1"/>
      <c r="N589" s="1"/>
      <c r="O589" s="1"/>
      <c r="P589" s="1"/>
      <c r="Q589" s="1"/>
      <c r="R589" s="1"/>
      <c r="S589" s="130"/>
      <c r="T589" s="131"/>
      <c r="U589" s="131"/>
      <c r="V589" s="1"/>
      <c r="W589" s="1"/>
      <c r="X589" s="1"/>
      <c r="Y589" s="1"/>
      <c r="Z589" s="1"/>
      <c r="AA589" s="1"/>
      <c r="AB589" s="1"/>
      <c r="AC589" s="1"/>
      <c r="AD589" s="1"/>
      <c r="AE589" s="1"/>
      <c r="AF589" s="1"/>
      <c r="AG589" s="1"/>
      <c r="AH589" s="1"/>
      <c r="AI589" s="1"/>
      <c r="AJ589" s="1"/>
      <c r="AK589" s="1"/>
      <c r="AL589" s="1"/>
      <c r="AM589" s="1"/>
      <c r="AN589" s="1"/>
      <c r="AO589" s="1"/>
    </row>
    <row r="590" spans="1:41" ht="14.25" customHeight="1">
      <c r="A590" s="1"/>
      <c r="B590" s="1"/>
      <c r="C590" s="115"/>
      <c r="D590" s="125"/>
      <c r="E590" s="150"/>
      <c r="F590" s="1"/>
      <c r="G590" s="1"/>
      <c r="H590" s="1"/>
      <c r="I590" s="1"/>
      <c r="J590" s="1"/>
      <c r="K590" s="1"/>
      <c r="L590" s="1"/>
      <c r="M590" s="1"/>
      <c r="N590" s="1"/>
      <c r="O590" s="1"/>
      <c r="P590" s="1"/>
      <c r="Q590" s="1"/>
      <c r="R590" s="1"/>
      <c r="S590" s="130"/>
      <c r="T590" s="131"/>
      <c r="U590" s="131"/>
      <c r="V590" s="1"/>
      <c r="W590" s="1"/>
      <c r="X590" s="1"/>
      <c r="Y590" s="1"/>
      <c r="Z590" s="1"/>
      <c r="AA590" s="1"/>
      <c r="AB590" s="1"/>
      <c r="AC590" s="1"/>
      <c r="AD590" s="1"/>
      <c r="AE590" s="1"/>
      <c r="AF590" s="1"/>
      <c r="AG590" s="1"/>
      <c r="AH590" s="1"/>
      <c r="AI590" s="1"/>
      <c r="AJ590" s="1"/>
      <c r="AK590" s="1"/>
      <c r="AL590" s="1"/>
      <c r="AM590" s="1"/>
      <c r="AN590" s="1"/>
      <c r="AO590" s="1"/>
    </row>
    <row r="591" spans="1:41" ht="14.25" customHeight="1">
      <c r="A591" s="1"/>
      <c r="B591" s="1"/>
      <c r="C591" s="115"/>
      <c r="D591" s="125"/>
      <c r="E591" s="150"/>
      <c r="F591" s="1"/>
      <c r="G591" s="1"/>
      <c r="H591" s="1"/>
      <c r="I591" s="1"/>
      <c r="J591" s="1"/>
      <c r="K591" s="1"/>
      <c r="L591" s="1"/>
      <c r="M591" s="1"/>
      <c r="N591" s="1"/>
      <c r="O591" s="1"/>
      <c r="P591" s="1"/>
      <c r="Q591" s="1"/>
      <c r="R591" s="1"/>
      <c r="S591" s="130"/>
      <c r="T591" s="131"/>
      <c r="U591" s="131"/>
      <c r="V591" s="1"/>
      <c r="W591" s="1"/>
      <c r="X591" s="1"/>
      <c r="Y591" s="1"/>
      <c r="Z591" s="1"/>
      <c r="AA591" s="1"/>
      <c r="AB591" s="1"/>
      <c r="AC591" s="1"/>
      <c r="AD591" s="1"/>
      <c r="AE591" s="1"/>
      <c r="AF591" s="1"/>
      <c r="AG591" s="1"/>
      <c r="AH591" s="1"/>
      <c r="AI591" s="1"/>
      <c r="AJ591" s="1"/>
      <c r="AK591" s="1"/>
      <c r="AL591" s="1"/>
      <c r="AM591" s="1"/>
      <c r="AN591" s="1"/>
      <c r="AO591" s="1"/>
    </row>
    <row r="592" spans="1:41" ht="14.25" customHeight="1">
      <c r="A592" s="1"/>
      <c r="B592" s="1"/>
      <c r="C592" s="115"/>
      <c r="D592" s="125"/>
      <c r="E592" s="150"/>
      <c r="F592" s="1"/>
      <c r="G592" s="1"/>
      <c r="H592" s="1"/>
      <c r="I592" s="1"/>
      <c r="J592" s="1"/>
      <c r="K592" s="1"/>
      <c r="L592" s="1"/>
      <c r="M592" s="1"/>
      <c r="N592" s="1"/>
      <c r="O592" s="1"/>
      <c r="P592" s="1"/>
      <c r="Q592" s="1"/>
      <c r="R592" s="1"/>
      <c r="S592" s="130"/>
      <c r="T592" s="131"/>
      <c r="U592" s="131"/>
      <c r="V592" s="1"/>
      <c r="W592" s="1"/>
      <c r="X592" s="1"/>
      <c r="Y592" s="1"/>
      <c r="Z592" s="1"/>
      <c r="AA592" s="1"/>
      <c r="AB592" s="1"/>
      <c r="AC592" s="1"/>
      <c r="AD592" s="1"/>
      <c r="AE592" s="1"/>
      <c r="AF592" s="1"/>
      <c r="AG592" s="1"/>
      <c r="AH592" s="1"/>
      <c r="AI592" s="1"/>
      <c r="AJ592" s="1"/>
      <c r="AK592" s="1"/>
      <c r="AL592" s="1"/>
      <c r="AM592" s="1"/>
      <c r="AN592" s="1"/>
      <c r="AO592" s="1"/>
    </row>
    <row r="593" spans="1:41" ht="14.25" customHeight="1">
      <c r="A593" s="1"/>
      <c r="B593" s="1"/>
      <c r="C593" s="115"/>
      <c r="D593" s="125"/>
      <c r="E593" s="150"/>
      <c r="F593" s="1"/>
      <c r="G593" s="1"/>
      <c r="H593" s="1"/>
      <c r="I593" s="1"/>
      <c r="J593" s="1"/>
      <c r="K593" s="1"/>
      <c r="L593" s="1"/>
      <c r="M593" s="1"/>
      <c r="N593" s="1"/>
      <c r="O593" s="1"/>
      <c r="P593" s="1"/>
      <c r="Q593" s="1"/>
      <c r="R593" s="1"/>
      <c r="S593" s="130"/>
      <c r="T593" s="131"/>
      <c r="U593" s="131"/>
      <c r="V593" s="1"/>
      <c r="W593" s="1"/>
      <c r="X593" s="1"/>
      <c r="Y593" s="1"/>
      <c r="Z593" s="1"/>
      <c r="AA593" s="1"/>
      <c r="AB593" s="1"/>
      <c r="AC593" s="1"/>
      <c r="AD593" s="1"/>
      <c r="AE593" s="1"/>
      <c r="AF593" s="1"/>
      <c r="AG593" s="1"/>
      <c r="AH593" s="1"/>
      <c r="AI593" s="1"/>
      <c r="AJ593" s="1"/>
      <c r="AK593" s="1"/>
      <c r="AL593" s="1"/>
      <c r="AM593" s="1"/>
      <c r="AN593" s="1"/>
      <c r="AO593" s="1"/>
    </row>
    <row r="594" spans="1:41" ht="14.25" customHeight="1">
      <c r="A594" s="1"/>
      <c r="B594" s="1"/>
      <c r="C594" s="115"/>
      <c r="D594" s="125"/>
      <c r="E594" s="150"/>
      <c r="F594" s="1"/>
      <c r="G594" s="1"/>
      <c r="H594" s="1"/>
      <c r="I594" s="1"/>
      <c r="J594" s="1"/>
      <c r="K594" s="1"/>
      <c r="L594" s="1"/>
      <c r="M594" s="1"/>
      <c r="N594" s="1"/>
      <c r="O594" s="1"/>
      <c r="P594" s="1"/>
      <c r="Q594" s="1"/>
      <c r="R594" s="1"/>
      <c r="S594" s="130"/>
      <c r="T594" s="131"/>
      <c r="U594" s="131"/>
      <c r="V594" s="1"/>
      <c r="W594" s="1"/>
      <c r="X594" s="1"/>
      <c r="Y594" s="1"/>
      <c r="Z594" s="1"/>
      <c r="AA594" s="1"/>
      <c r="AB594" s="1"/>
      <c r="AC594" s="1"/>
      <c r="AD594" s="1"/>
      <c r="AE594" s="1"/>
      <c r="AF594" s="1"/>
      <c r="AG594" s="1"/>
      <c r="AH594" s="1"/>
      <c r="AI594" s="1"/>
      <c r="AJ594" s="1"/>
      <c r="AK594" s="1"/>
      <c r="AL594" s="1"/>
      <c r="AM594" s="1"/>
      <c r="AN594" s="1"/>
      <c r="AO594" s="1"/>
    </row>
    <row r="595" spans="1:41" ht="14.25" customHeight="1">
      <c r="A595" s="1"/>
      <c r="B595" s="1"/>
      <c r="C595" s="115"/>
      <c r="D595" s="125"/>
      <c r="E595" s="150"/>
      <c r="F595" s="1"/>
      <c r="G595" s="1"/>
      <c r="H595" s="1"/>
      <c r="I595" s="1"/>
      <c r="J595" s="1"/>
      <c r="K595" s="1"/>
      <c r="L595" s="1"/>
      <c r="M595" s="1"/>
      <c r="N595" s="1"/>
      <c r="O595" s="1"/>
      <c r="P595" s="1"/>
      <c r="Q595" s="1"/>
      <c r="R595" s="1"/>
      <c r="S595" s="130"/>
      <c r="T595" s="131"/>
      <c r="U595" s="131"/>
      <c r="V595" s="1"/>
      <c r="W595" s="1"/>
      <c r="X595" s="1"/>
      <c r="Y595" s="1"/>
      <c r="Z595" s="1"/>
      <c r="AA595" s="1"/>
      <c r="AB595" s="1"/>
      <c r="AC595" s="1"/>
      <c r="AD595" s="1"/>
      <c r="AE595" s="1"/>
      <c r="AF595" s="1"/>
      <c r="AG595" s="1"/>
      <c r="AH595" s="1"/>
      <c r="AI595" s="1"/>
      <c r="AJ595" s="1"/>
      <c r="AK595" s="1"/>
      <c r="AL595" s="1"/>
      <c r="AM595" s="1"/>
      <c r="AN595" s="1"/>
      <c r="AO595" s="1"/>
    </row>
    <row r="596" spans="1:41" ht="14.25" customHeight="1">
      <c r="A596" s="1"/>
      <c r="B596" s="1"/>
      <c r="C596" s="115"/>
      <c r="D596" s="125"/>
      <c r="E596" s="150"/>
      <c r="F596" s="1"/>
      <c r="G596" s="1"/>
      <c r="H596" s="1"/>
      <c r="I596" s="1"/>
      <c r="J596" s="1"/>
      <c r="K596" s="1"/>
      <c r="L596" s="1"/>
      <c r="M596" s="1"/>
      <c r="N596" s="1"/>
      <c r="O596" s="1"/>
      <c r="P596" s="1"/>
      <c r="Q596" s="1"/>
      <c r="R596" s="1"/>
      <c r="S596" s="130"/>
      <c r="T596" s="131"/>
      <c r="U596" s="131"/>
      <c r="V596" s="1"/>
      <c r="W596" s="1"/>
      <c r="X596" s="1"/>
      <c r="Y596" s="1"/>
      <c r="Z596" s="1"/>
      <c r="AA596" s="1"/>
      <c r="AB596" s="1"/>
      <c r="AC596" s="1"/>
      <c r="AD596" s="1"/>
      <c r="AE596" s="1"/>
      <c r="AF596" s="1"/>
      <c r="AG596" s="1"/>
      <c r="AH596" s="1"/>
      <c r="AI596" s="1"/>
      <c r="AJ596" s="1"/>
      <c r="AK596" s="1"/>
      <c r="AL596" s="1"/>
      <c r="AM596" s="1"/>
      <c r="AN596" s="1"/>
      <c r="AO596" s="1"/>
    </row>
    <row r="597" spans="1:41" ht="14.25" customHeight="1">
      <c r="A597" s="1"/>
      <c r="B597" s="1"/>
      <c r="C597" s="115"/>
      <c r="D597" s="125"/>
      <c r="E597" s="150"/>
      <c r="F597" s="1"/>
      <c r="G597" s="1"/>
      <c r="H597" s="1"/>
      <c r="I597" s="1"/>
      <c r="J597" s="1"/>
      <c r="K597" s="1"/>
      <c r="L597" s="1"/>
      <c r="M597" s="1"/>
      <c r="N597" s="1"/>
      <c r="O597" s="1"/>
      <c r="P597" s="1"/>
      <c r="Q597" s="1"/>
      <c r="R597" s="1"/>
      <c r="S597" s="130"/>
      <c r="T597" s="131"/>
      <c r="U597" s="131"/>
      <c r="V597" s="1"/>
      <c r="W597" s="1"/>
      <c r="X597" s="1"/>
      <c r="Y597" s="1"/>
      <c r="Z597" s="1"/>
      <c r="AA597" s="1"/>
      <c r="AB597" s="1"/>
      <c r="AC597" s="1"/>
      <c r="AD597" s="1"/>
      <c r="AE597" s="1"/>
      <c r="AF597" s="1"/>
      <c r="AG597" s="1"/>
      <c r="AH597" s="1"/>
      <c r="AI597" s="1"/>
      <c r="AJ597" s="1"/>
      <c r="AK597" s="1"/>
      <c r="AL597" s="1"/>
      <c r="AM597" s="1"/>
      <c r="AN597" s="1"/>
      <c r="AO597" s="1"/>
    </row>
    <row r="598" spans="1:41" ht="14.25" customHeight="1">
      <c r="A598" s="1"/>
      <c r="B598" s="1"/>
      <c r="C598" s="115"/>
      <c r="D598" s="125"/>
      <c r="E598" s="150"/>
      <c r="F598" s="1"/>
      <c r="G598" s="1"/>
      <c r="H598" s="1"/>
      <c r="I598" s="1"/>
      <c r="J598" s="1"/>
      <c r="K598" s="1"/>
      <c r="L598" s="1"/>
      <c r="M598" s="1"/>
      <c r="N598" s="1"/>
      <c r="O598" s="1"/>
      <c r="P598" s="1"/>
      <c r="Q598" s="1"/>
      <c r="R598" s="1"/>
      <c r="S598" s="130"/>
      <c r="T598" s="131"/>
      <c r="U598" s="131"/>
      <c r="V598" s="1"/>
      <c r="W598" s="1"/>
      <c r="X598" s="1"/>
      <c r="Y598" s="1"/>
      <c r="Z598" s="1"/>
      <c r="AA598" s="1"/>
      <c r="AB598" s="1"/>
      <c r="AC598" s="1"/>
      <c r="AD598" s="1"/>
      <c r="AE598" s="1"/>
      <c r="AF598" s="1"/>
      <c r="AG598" s="1"/>
      <c r="AH598" s="1"/>
      <c r="AI598" s="1"/>
      <c r="AJ598" s="1"/>
      <c r="AK598" s="1"/>
      <c r="AL598" s="1"/>
      <c r="AM598" s="1"/>
      <c r="AN598" s="1"/>
      <c r="AO598" s="1"/>
    </row>
    <row r="599" spans="1:41" ht="14.25" customHeight="1">
      <c r="A599" s="1"/>
      <c r="B599" s="1"/>
      <c r="C599" s="115"/>
      <c r="D599" s="125"/>
      <c r="E599" s="150"/>
      <c r="F599" s="1"/>
      <c r="G599" s="1"/>
      <c r="H599" s="1"/>
      <c r="I599" s="1"/>
      <c r="J599" s="1"/>
      <c r="K599" s="1"/>
      <c r="L599" s="1"/>
      <c r="M599" s="1"/>
      <c r="N599" s="1"/>
      <c r="O599" s="1"/>
      <c r="P599" s="1"/>
      <c r="Q599" s="1"/>
      <c r="R599" s="1"/>
      <c r="S599" s="130"/>
      <c r="T599" s="131"/>
      <c r="U599" s="131"/>
      <c r="V599" s="1"/>
      <c r="W599" s="1"/>
      <c r="X599" s="1"/>
      <c r="Y599" s="1"/>
      <c r="Z599" s="1"/>
      <c r="AA599" s="1"/>
      <c r="AB599" s="1"/>
      <c r="AC599" s="1"/>
      <c r="AD599" s="1"/>
      <c r="AE599" s="1"/>
      <c r="AF599" s="1"/>
      <c r="AG599" s="1"/>
      <c r="AH599" s="1"/>
      <c r="AI599" s="1"/>
      <c r="AJ599" s="1"/>
      <c r="AK599" s="1"/>
      <c r="AL599" s="1"/>
      <c r="AM599" s="1"/>
      <c r="AN599" s="1"/>
      <c r="AO599" s="1"/>
    </row>
    <row r="600" spans="1:41" ht="14.25" customHeight="1">
      <c r="A600" s="1"/>
      <c r="B600" s="1"/>
      <c r="C600" s="115"/>
      <c r="D600" s="125"/>
      <c r="E600" s="150"/>
      <c r="F600" s="1"/>
      <c r="G600" s="1"/>
      <c r="H600" s="1"/>
      <c r="I600" s="1"/>
      <c r="J600" s="1"/>
      <c r="K600" s="1"/>
      <c r="L600" s="1"/>
      <c r="M600" s="1"/>
      <c r="N600" s="1"/>
      <c r="O600" s="1"/>
      <c r="P600" s="1"/>
      <c r="Q600" s="1"/>
      <c r="R600" s="1"/>
      <c r="S600" s="130"/>
      <c r="T600" s="131"/>
      <c r="U600" s="131"/>
      <c r="V600" s="1"/>
      <c r="W600" s="1"/>
      <c r="X600" s="1"/>
      <c r="Y600" s="1"/>
      <c r="Z600" s="1"/>
      <c r="AA600" s="1"/>
      <c r="AB600" s="1"/>
      <c r="AC600" s="1"/>
      <c r="AD600" s="1"/>
      <c r="AE600" s="1"/>
      <c r="AF600" s="1"/>
      <c r="AG600" s="1"/>
      <c r="AH600" s="1"/>
      <c r="AI600" s="1"/>
      <c r="AJ600" s="1"/>
      <c r="AK600" s="1"/>
      <c r="AL600" s="1"/>
      <c r="AM600" s="1"/>
      <c r="AN600" s="1"/>
      <c r="AO600" s="1"/>
    </row>
    <row r="601" spans="1:41" ht="14.25" customHeight="1">
      <c r="A601" s="1"/>
      <c r="B601" s="1"/>
      <c r="C601" s="115"/>
      <c r="D601" s="125"/>
      <c r="E601" s="150"/>
      <c r="F601" s="1"/>
      <c r="G601" s="1"/>
      <c r="H601" s="1"/>
      <c r="I601" s="1"/>
      <c r="J601" s="1"/>
      <c r="K601" s="1"/>
      <c r="L601" s="1"/>
      <c r="M601" s="1"/>
      <c r="N601" s="1"/>
      <c r="O601" s="1"/>
      <c r="P601" s="1"/>
      <c r="Q601" s="1"/>
      <c r="R601" s="1"/>
      <c r="S601" s="130"/>
      <c r="T601" s="131"/>
      <c r="U601" s="131"/>
      <c r="V601" s="1"/>
      <c r="W601" s="1"/>
      <c r="X601" s="1"/>
      <c r="Y601" s="1"/>
      <c r="Z601" s="1"/>
      <c r="AA601" s="1"/>
      <c r="AB601" s="1"/>
      <c r="AC601" s="1"/>
      <c r="AD601" s="1"/>
      <c r="AE601" s="1"/>
      <c r="AF601" s="1"/>
      <c r="AG601" s="1"/>
      <c r="AH601" s="1"/>
      <c r="AI601" s="1"/>
      <c r="AJ601" s="1"/>
      <c r="AK601" s="1"/>
      <c r="AL601" s="1"/>
      <c r="AM601" s="1"/>
      <c r="AN601" s="1"/>
      <c r="AO601" s="1"/>
    </row>
    <row r="602" spans="1:41" ht="14.25" customHeight="1">
      <c r="A602" s="1"/>
      <c r="B602" s="1"/>
      <c r="C602" s="115"/>
      <c r="D602" s="125"/>
      <c r="E602" s="150"/>
      <c r="F602" s="1"/>
      <c r="G602" s="1"/>
      <c r="H602" s="1"/>
      <c r="I602" s="1"/>
      <c r="J602" s="1"/>
      <c r="K602" s="1"/>
      <c r="L602" s="1"/>
      <c r="M602" s="1"/>
      <c r="N602" s="1"/>
      <c r="O602" s="1"/>
      <c r="P602" s="1"/>
      <c r="Q602" s="1"/>
      <c r="R602" s="1"/>
      <c r="S602" s="130"/>
      <c r="T602" s="131"/>
      <c r="U602" s="131"/>
      <c r="V602" s="1"/>
      <c r="W602" s="1"/>
      <c r="X602" s="1"/>
      <c r="Y602" s="1"/>
      <c r="Z602" s="1"/>
      <c r="AA602" s="1"/>
      <c r="AB602" s="1"/>
      <c r="AC602" s="1"/>
      <c r="AD602" s="1"/>
      <c r="AE602" s="1"/>
      <c r="AF602" s="1"/>
      <c r="AG602" s="1"/>
      <c r="AH602" s="1"/>
      <c r="AI602" s="1"/>
      <c r="AJ602" s="1"/>
      <c r="AK602" s="1"/>
      <c r="AL602" s="1"/>
      <c r="AM602" s="1"/>
      <c r="AN602" s="1"/>
      <c r="AO602" s="1"/>
    </row>
    <row r="603" spans="1:41" ht="14.25" customHeight="1">
      <c r="A603" s="1"/>
      <c r="B603" s="1"/>
      <c r="C603" s="115"/>
      <c r="D603" s="125"/>
      <c r="E603" s="150"/>
      <c r="F603" s="1"/>
      <c r="G603" s="1"/>
      <c r="H603" s="1"/>
      <c r="I603" s="1"/>
      <c r="J603" s="1"/>
      <c r="K603" s="1"/>
      <c r="L603" s="1"/>
      <c r="M603" s="1"/>
      <c r="N603" s="1"/>
      <c r="O603" s="1"/>
      <c r="P603" s="1"/>
      <c r="Q603" s="1"/>
      <c r="R603" s="1"/>
      <c r="S603" s="130"/>
      <c r="T603" s="131"/>
      <c r="U603" s="131"/>
      <c r="V603" s="1"/>
      <c r="W603" s="1"/>
      <c r="X603" s="1"/>
      <c r="Y603" s="1"/>
      <c r="Z603" s="1"/>
      <c r="AA603" s="1"/>
      <c r="AB603" s="1"/>
      <c r="AC603" s="1"/>
      <c r="AD603" s="1"/>
      <c r="AE603" s="1"/>
      <c r="AF603" s="1"/>
      <c r="AG603" s="1"/>
      <c r="AH603" s="1"/>
      <c r="AI603" s="1"/>
      <c r="AJ603" s="1"/>
      <c r="AK603" s="1"/>
      <c r="AL603" s="1"/>
      <c r="AM603" s="1"/>
      <c r="AN603" s="1"/>
      <c r="AO603" s="1"/>
    </row>
    <row r="604" spans="1:41" ht="14.25" customHeight="1">
      <c r="A604" s="1"/>
      <c r="B604" s="1"/>
      <c r="C604" s="115"/>
      <c r="D604" s="125"/>
      <c r="E604" s="150"/>
      <c r="F604" s="1"/>
      <c r="G604" s="1"/>
      <c r="H604" s="1"/>
      <c r="I604" s="1"/>
      <c r="J604" s="1"/>
      <c r="K604" s="1"/>
      <c r="L604" s="1"/>
      <c r="M604" s="1"/>
      <c r="N604" s="1"/>
      <c r="O604" s="1"/>
      <c r="P604" s="1"/>
      <c r="Q604" s="1"/>
      <c r="R604" s="1"/>
      <c r="S604" s="130"/>
      <c r="T604" s="131"/>
      <c r="U604" s="131"/>
      <c r="V604" s="1"/>
      <c r="W604" s="1"/>
      <c r="X604" s="1"/>
      <c r="Y604" s="1"/>
      <c r="Z604" s="1"/>
      <c r="AA604" s="1"/>
      <c r="AB604" s="1"/>
      <c r="AC604" s="1"/>
      <c r="AD604" s="1"/>
      <c r="AE604" s="1"/>
      <c r="AF604" s="1"/>
      <c r="AG604" s="1"/>
      <c r="AH604" s="1"/>
      <c r="AI604" s="1"/>
      <c r="AJ604" s="1"/>
      <c r="AK604" s="1"/>
      <c r="AL604" s="1"/>
      <c r="AM604" s="1"/>
      <c r="AN604" s="1"/>
      <c r="AO604" s="1"/>
    </row>
    <row r="605" spans="1:41" ht="14.25" customHeight="1">
      <c r="A605" s="1"/>
      <c r="B605" s="1"/>
      <c r="C605" s="115"/>
      <c r="D605" s="125"/>
      <c r="E605" s="150"/>
      <c r="F605" s="1"/>
      <c r="G605" s="1"/>
      <c r="H605" s="1"/>
      <c r="I605" s="1"/>
      <c r="J605" s="1"/>
      <c r="K605" s="1"/>
      <c r="L605" s="1"/>
      <c r="M605" s="1"/>
      <c r="N605" s="1"/>
      <c r="O605" s="1"/>
      <c r="P605" s="1"/>
      <c r="Q605" s="1"/>
      <c r="R605" s="1"/>
      <c r="S605" s="130"/>
      <c r="T605" s="131"/>
      <c r="U605" s="131"/>
      <c r="V605" s="1"/>
      <c r="W605" s="1"/>
      <c r="X605" s="1"/>
      <c r="Y605" s="1"/>
      <c r="Z605" s="1"/>
      <c r="AA605" s="1"/>
      <c r="AB605" s="1"/>
      <c r="AC605" s="1"/>
      <c r="AD605" s="1"/>
      <c r="AE605" s="1"/>
      <c r="AF605" s="1"/>
      <c r="AG605" s="1"/>
      <c r="AH605" s="1"/>
      <c r="AI605" s="1"/>
      <c r="AJ605" s="1"/>
      <c r="AK605" s="1"/>
      <c r="AL605" s="1"/>
      <c r="AM605" s="1"/>
      <c r="AN605" s="1"/>
      <c r="AO605" s="1"/>
    </row>
    <row r="606" spans="1:41" ht="14.25" customHeight="1">
      <c r="A606" s="1"/>
      <c r="B606" s="1"/>
      <c r="C606" s="115"/>
      <c r="D606" s="125"/>
      <c r="E606" s="150"/>
      <c r="F606" s="1"/>
      <c r="G606" s="1"/>
      <c r="H606" s="1"/>
      <c r="I606" s="1"/>
      <c r="J606" s="1"/>
      <c r="K606" s="1"/>
      <c r="L606" s="1"/>
      <c r="M606" s="1"/>
      <c r="N606" s="1"/>
      <c r="O606" s="1"/>
      <c r="P606" s="1"/>
      <c r="Q606" s="1"/>
      <c r="R606" s="1"/>
      <c r="S606" s="130"/>
      <c r="T606" s="131"/>
      <c r="U606" s="131"/>
      <c r="V606" s="1"/>
      <c r="W606" s="1"/>
      <c r="X606" s="1"/>
      <c r="Y606" s="1"/>
      <c r="Z606" s="1"/>
      <c r="AA606" s="1"/>
      <c r="AB606" s="1"/>
      <c r="AC606" s="1"/>
      <c r="AD606" s="1"/>
      <c r="AE606" s="1"/>
      <c r="AF606" s="1"/>
      <c r="AG606" s="1"/>
      <c r="AH606" s="1"/>
      <c r="AI606" s="1"/>
      <c r="AJ606" s="1"/>
      <c r="AK606" s="1"/>
      <c r="AL606" s="1"/>
      <c r="AM606" s="1"/>
      <c r="AN606" s="1"/>
      <c r="AO606" s="1"/>
    </row>
    <row r="607" spans="1:41" ht="14.25" customHeight="1">
      <c r="A607" s="1"/>
      <c r="B607" s="1"/>
      <c r="C607" s="115"/>
      <c r="D607" s="125"/>
      <c r="E607" s="150"/>
      <c r="F607" s="1"/>
      <c r="G607" s="1"/>
      <c r="H607" s="1"/>
      <c r="I607" s="1"/>
      <c r="J607" s="1"/>
      <c r="K607" s="1"/>
      <c r="L607" s="1"/>
      <c r="M607" s="1"/>
      <c r="N607" s="1"/>
      <c r="O607" s="1"/>
      <c r="P607" s="1"/>
      <c r="Q607" s="1"/>
      <c r="R607" s="1"/>
      <c r="S607" s="130"/>
      <c r="T607" s="131"/>
      <c r="U607" s="131"/>
      <c r="V607" s="1"/>
      <c r="W607" s="1"/>
      <c r="X607" s="1"/>
      <c r="Y607" s="1"/>
      <c r="Z607" s="1"/>
      <c r="AA607" s="1"/>
      <c r="AB607" s="1"/>
      <c r="AC607" s="1"/>
      <c r="AD607" s="1"/>
      <c r="AE607" s="1"/>
      <c r="AF607" s="1"/>
      <c r="AG607" s="1"/>
      <c r="AH607" s="1"/>
      <c r="AI607" s="1"/>
      <c r="AJ607" s="1"/>
      <c r="AK607" s="1"/>
      <c r="AL607" s="1"/>
      <c r="AM607" s="1"/>
      <c r="AN607" s="1"/>
      <c r="AO607" s="1"/>
    </row>
    <row r="608" spans="1:41" ht="14.25" customHeight="1">
      <c r="A608" s="1"/>
      <c r="B608" s="1"/>
      <c r="C608" s="115"/>
      <c r="D608" s="125"/>
      <c r="E608" s="150"/>
      <c r="F608" s="1"/>
      <c r="G608" s="1"/>
      <c r="H608" s="1"/>
      <c r="I608" s="1"/>
      <c r="J608" s="1"/>
      <c r="K608" s="1"/>
      <c r="L608" s="1"/>
      <c r="M608" s="1"/>
      <c r="N608" s="1"/>
      <c r="O608" s="1"/>
      <c r="P608" s="1"/>
      <c r="Q608" s="1"/>
      <c r="R608" s="1"/>
      <c r="S608" s="130"/>
      <c r="T608" s="131"/>
      <c r="U608" s="131"/>
      <c r="V608" s="1"/>
      <c r="W608" s="1"/>
      <c r="X608" s="1"/>
      <c r="Y608" s="1"/>
      <c r="Z608" s="1"/>
      <c r="AA608" s="1"/>
      <c r="AB608" s="1"/>
      <c r="AC608" s="1"/>
      <c r="AD608" s="1"/>
      <c r="AE608" s="1"/>
      <c r="AF608" s="1"/>
      <c r="AG608" s="1"/>
      <c r="AH608" s="1"/>
      <c r="AI608" s="1"/>
      <c r="AJ608" s="1"/>
      <c r="AK608" s="1"/>
      <c r="AL608" s="1"/>
      <c r="AM608" s="1"/>
      <c r="AN608" s="1"/>
      <c r="AO608" s="1"/>
    </row>
    <row r="609" spans="1:41" ht="14.25" customHeight="1">
      <c r="A609" s="1"/>
      <c r="B609" s="1"/>
      <c r="C609" s="115"/>
      <c r="D609" s="125"/>
      <c r="E609" s="150"/>
      <c r="F609" s="1"/>
      <c r="G609" s="1"/>
      <c r="H609" s="1"/>
      <c r="I609" s="1"/>
      <c r="J609" s="1"/>
      <c r="K609" s="1"/>
      <c r="L609" s="1"/>
      <c r="M609" s="1"/>
      <c r="N609" s="1"/>
      <c r="O609" s="1"/>
      <c r="P609" s="1"/>
      <c r="Q609" s="1"/>
      <c r="R609" s="1"/>
      <c r="S609" s="130"/>
      <c r="T609" s="131"/>
      <c r="U609" s="131"/>
      <c r="V609" s="1"/>
      <c r="W609" s="1"/>
      <c r="X609" s="1"/>
      <c r="Y609" s="1"/>
      <c r="Z609" s="1"/>
      <c r="AA609" s="1"/>
      <c r="AB609" s="1"/>
      <c r="AC609" s="1"/>
      <c r="AD609" s="1"/>
      <c r="AE609" s="1"/>
      <c r="AF609" s="1"/>
      <c r="AG609" s="1"/>
      <c r="AH609" s="1"/>
      <c r="AI609" s="1"/>
      <c r="AJ609" s="1"/>
      <c r="AK609" s="1"/>
      <c r="AL609" s="1"/>
      <c r="AM609" s="1"/>
      <c r="AN609" s="1"/>
      <c r="AO609" s="1"/>
    </row>
    <row r="610" spans="1:41" ht="14.25" customHeight="1">
      <c r="A610" s="1"/>
      <c r="B610" s="1"/>
      <c r="C610" s="115"/>
      <c r="D610" s="125"/>
      <c r="E610" s="150"/>
      <c r="F610" s="1"/>
      <c r="G610" s="1"/>
      <c r="H610" s="1"/>
      <c r="I610" s="1"/>
      <c r="J610" s="1"/>
      <c r="K610" s="1"/>
      <c r="L610" s="1"/>
      <c r="M610" s="1"/>
      <c r="N610" s="1"/>
      <c r="O610" s="1"/>
      <c r="P610" s="1"/>
      <c r="Q610" s="1"/>
      <c r="R610" s="1"/>
      <c r="S610" s="130"/>
      <c r="T610" s="131"/>
      <c r="U610" s="131"/>
      <c r="V610" s="1"/>
      <c r="W610" s="1"/>
      <c r="X610" s="1"/>
      <c r="Y610" s="1"/>
      <c r="Z610" s="1"/>
      <c r="AA610" s="1"/>
      <c r="AB610" s="1"/>
      <c r="AC610" s="1"/>
      <c r="AD610" s="1"/>
      <c r="AE610" s="1"/>
      <c r="AF610" s="1"/>
      <c r="AG610" s="1"/>
      <c r="AH610" s="1"/>
      <c r="AI610" s="1"/>
      <c r="AJ610" s="1"/>
      <c r="AK610" s="1"/>
      <c r="AL610" s="1"/>
      <c r="AM610" s="1"/>
      <c r="AN610" s="1"/>
      <c r="AO610" s="1"/>
    </row>
    <row r="611" spans="1:41" ht="14.25" customHeight="1">
      <c r="A611" s="1"/>
      <c r="B611" s="1"/>
      <c r="C611" s="115"/>
      <c r="D611" s="125"/>
      <c r="E611" s="150"/>
      <c r="F611" s="1"/>
      <c r="G611" s="1"/>
      <c r="H611" s="1"/>
      <c r="I611" s="1"/>
      <c r="J611" s="1"/>
      <c r="K611" s="1"/>
      <c r="L611" s="1"/>
      <c r="M611" s="1"/>
      <c r="N611" s="1"/>
      <c r="O611" s="1"/>
      <c r="P611" s="1"/>
      <c r="Q611" s="1"/>
      <c r="R611" s="1"/>
      <c r="S611" s="130"/>
      <c r="T611" s="131"/>
      <c r="U611" s="131"/>
      <c r="V611" s="1"/>
      <c r="W611" s="1"/>
      <c r="X611" s="1"/>
      <c r="Y611" s="1"/>
      <c r="Z611" s="1"/>
      <c r="AA611" s="1"/>
      <c r="AB611" s="1"/>
      <c r="AC611" s="1"/>
      <c r="AD611" s="1"/>
      <c r="AE611" s="1"/>
      <c r="AF611" s="1"/>
      <c r="AG611" s="1"/>
      <c r="AH611" s="1"/>
      <c r="AI611" s="1"/>
      <c r="AJ611" s="1"/>
      <c r="AK611" s="1"/>
      <c r="AL611" s="1"/>
      <c r="AM611" s="1"/>
      <c r="AN611" s="1"/>
      <c r="AO611" s="1"/>
    </row>
    <row r="612" spans="1:41" ht="14.25" customHeight="1">
      <c r="A612" s="1"/>
      <c r="B612" s="1"/>
      <c r="C612" s="115"/>
      <c r="D612" s="125"/>
      <c r="E612" s="150"/>
      <c r="F612" s="1"/>
      <c r="G612" s="1"/>
      <c r="H612" s="1"/>
      <c r="I612" s="1"/>
      <c r="J612" s="1"/>
      <c r="K612" s="1"/>
      <c r="L612" s="1"/>
      <c r="M612" s="1"/>
      <c r="N612" s="1"/>
      <c r="O612" s="1"/>
      <c r="P612" s="1"/>
      <c r="Q612" s="1"/>
      <c r="R612" s="1"/>
      <c r="S612" s="130"/>
      <c r="T612" s="131"/>
      <c r="U612" s="131"/>
      <c r="V612" s="1"/>
      <c r="W612" s="1"/>
      <c r="X612" s="1"/>
      <c r="Y612" s="1"/>
      <c r="Z612" s="1"/>
      <c r="AA612" s="1"/>
      <c r="AB612" s="1"/>
      <c r="AC612" s="1"/>
      <c r="AD612" s="1"/>
      <c r="AE612" s="1"/>
      <c r="AF612" s="1"/>
      <c r="AG612" s="1"/>
      <c r="AH612" s="1"/>
      <c r="AI612" s="1"/>
      <c r="AJ612" s="1"/>
      <c r="AK612" s="1"/>
      <c r="AL612" s="1"/>
      <c r="AM612" s="1"/>
      <c r="AN612" s="1"/>
      <c r="AO612" s="1"/>
    </row>
    <row r="613" spans="1:41" ht="14.25" customHeight="1">
      <c r="A613" s="1"/>
      <c r="B613" s="1"/>
      <c r="C613" s="115"/>
      <c r="D613" s="125"/>
      <c r="E613" s="150"/>
      <c r="F613" s="1"/>
      <c r="G613" s="1"/>
      <c r="H613" s="1"/>
      <c r="I613" s="1"/>
      <c r="J613" s="1"/>
      <c r="K613" s="1"/>
      <c r="L613" s="1"/>
      <c r="M613" s="1"/>
      <c r="N613" s="1"/>
      <c r="O613" s="1"/>
      <c r="P613" s="1"/>
      <c r="Q613" s="1"/>
      <c r="R613" s="1"/>
      <c r="S613" s="130"/>
      <c r="T613" s="131"/>
      <c r="U613" s="131"/>
      <c r="V613" s="1"/>
      <c r="W613" s="1"/>
      <c r="X613" s="1"/>
      <c r="Y613" s="1"/>
      <c r="Z613" s="1"/>
      <c r="AA613" s="1"/>
      <c r="AB613" s="1"/>
      <c r="AC613" s="1"/>
      <c r="AD613" s="1"/>
      <c r="AE613" s="1"/>
      <c r="AF613" s="1"/>
      <c r="AG613" s="1"/>
      <c r="AH613" s="1"/>
      <c r="AI613" s="1"/>
      <c r="AJ613" s="1"/>
      <c r="AK613" s="1"/>
      <c r="AL613" s="1"/>
      <c r="AM613" s="1"/>
      <c r="AN613" s="1"/>
      <c r="AO613" s="1"/>
    </row>
    <row r="614" spans="1:41" ht="14.25" customHeight="1">
      <c r="A614" s="1"/>
      <c r="B614" s="1"/>
      <c r="C614" s="115"/>
      <c r="D614" s="125"/>
      <c r="E614" s="150"/>
      <c r="F614" s="1"/>
      <c r="G614" s="1"/>
      <c r="H614" s="1"/>
      <c r="I614" s="1"/>
      <c r="J614" s="1"/>
      <c r="K614" s="1"/>
      <c r="L614" s="1"/>
      <c r="M614" s="1"/>
      <c r="N614" s="1"/>
      <c r="O614" s="1"/>
      <c r="P614" s="1"/>
      <c r="Q614" s="1"/>
      <c r="R614" s="1"/>
      <c r="S614" s="130"/>
      <c r="T614" s="131"/>
      <c r="U614" s="131"/>
      <c r="V614" s="1"/>
      <c r="W614" s="1"/>
      <c r="X614" s="1"/>
      <c r="Y614" s="1"/>
      <c r="Z614" s="1"/>
      <c r="AA614" s="1"/>
      <c r="AB614" s="1"/>
      <c r="AC614" s="1"/>
      <c r="AD614" s="1"/>
      <c r="AE614" s="1"/>
      <c r="AF614" s="1"/>
      <c r="AG614" s="1"/>
      <c r="AH614" s="1"/>
      <c r="AI614" s="1"/>
      <c r="AJ614" s="1"/>
      <c r="AK614" s="1"/>
      <c r="AL614" s="1"/>
      <c r="AM614" s="1"/>
      <c r="AN614" s="1"/>
      <c r="AO614" s="1"/>
    </row>
    <row r="615" spans="1:41" ht="14.25" customHeight="1">
      <c r="A615" s="1"/>
      <c r="B615" s="1"/>
      <c r="C615" s="115"/>
      <c r="D615" s="125"/>
      <c r="E615" s="150"/>
      <c r="F615" s="1"/>
      <c r="G615" s="1"/>
      <c r="H615" s="1"/>
      <c r="I615" s="1"/>
      <c r="J615" s="1"/>
      <c r="K615" s="1"/>
      <c r="L615" s="1"/>
      <c r="M615" s="1"/>
      <c r="N615" s="1"/>
      <c r="O615" s="1"/>
      <c r="P615" s="1"/>
      <c r="Q615" s="1"/>
      <c r="R615" s="1"/>
      <c r="S615" s="130"/>
      <c r="T615" s="131"/>
      <c r="U615" s="131"/>
      <c r="V615" s="1"/>
      <c r="W615" s="1"/>
      <c r="X615" s="1"/>
      <c r="Y615" s="1"/>
      <c r="Z615" s="1"/>
      <c r="AA615" s="1"/>
      <c r="AB615" s="1"/>
      <c r="AC615" s="1"/>
      <c r="AD615" s="1"/>
      <c r="AE615" s="1"/>
      <c r="AF615" s="1"/>
      <c r="AG615" s="1"/>
      <c r="AH615" s="1"/>
      <c r="AI615" s="1"/>
      <c r="AJ615" s="1"/>
      <c r="AK615" s="1"/>
      <c r="AL615" s="1"/>
      <c r="AM615" s="1"/>
      <c r="AN615" s="1"/>
      <c r="AO615" s="1"/>
    </row>
    <row r="616" spans="1:41" ht="14.25" customHeight="1">
      <c r="A616" s="1"/>
      <c r="B616" s="1"/>
      <c r="C616" s="115"/>
      <c r="D616" s="125"/>
      <c r="E616" s="150"/>
      <c r="F616" s="1"/>
      <c r="G616" s="1"/>
      <c r="H616" s="1"/>
      <c r="I616" s="1"/>
      <c r="J616" s="1"/>
      <c r="K616" s="1"/>
      <c r="L616" s="1"/>
      <c r="M616" s="1"/>
      <c r="N616" s="1"/>
      <c r="O616" s="1"/>
      <c r="P616" s="1"/>
      <c r="Q616" s="1"/>
      <c r="R616" s="1"/>
      <c r="S616" s="130"/>
      <c r="T616" s="131"/>
      <c r="U616" s="131"/>
      <c r="V616" s="1"/>
      <c r="W616" s="1"/>
      <c r="X616" s="1"/>
      <c r="Y616" s="1"/>
      <c r="Z616" s="1"/>
      <c r="AA616" s="1"/>
      <c r="AB616" s="1"/>
      <c r="AC616" s="1"/>
      <c r="AD616" s="1"/>
      <c r="AE616" s="1"/>
      <c r="AF616" s="1"/>
      <c r="AG616" s="1"/>
      <c r="AH616" s="1"/>
      <c r="AI616" s="1"/>
      <c r="AJ616" s="1"/>
      <c r="AK616" s="1"/>
      <c r="AL616" s="1"/>
      <c r="AM616" s="1"/>
      <c r="AN616" s="1"/>
      <c r="AO616" s="1"/>
    </row>
    <row r="617" spans="1:41" ht="14.25" customHeight="1">
      <c r="A617" s="1"/>
      <c r="B617" s="1"/>
      <c r="C617" s="115"/>
      <c r="D617" s="125"/>
      <c r="E617" s="150"/>
      <c r="F617" s="1"/>
      <c r="G617" s="1"/>
      <c r="H617" s="1"/>
      <c r="I617" s="1"/>
      <c r="J617" s="1"/>
      <c r="K617" s="1"/>
      <c r="L617" s="1"/>
      <c r="M617" s="1"/>
      <c r="N617" s="1"/>
      <c r="O617" s="1"/>
      <c r="P617" s="1"/>
      <c r="Q617" s="1"/>
      <c r="R617" s="1"/>
      <c r="S617" s="130"/>
      <c r="T617" s="131"/>
      <c r="U617" s="131"/>
      <c r="V617" s="1"/>
      <c r="W617" s="1"/>
      <c r="X617" s="1"/>
      <c r="Y617" s="1"/>
      <c r="Z617" s="1"/>
      <c r="AA617" s="1"/>
      <c r="AB617" s="1"/>
      <c r="AC617" s="1"/>
      <c r="AD617" s="1"/>
      <c r="AE617" s="1"/>
      <c r="AF617" s="1"/>
      <c r="AG617" s="1"/>
      <c r="AH617" s="1"/>
      <c r="AI617" s="1"/>
      <c r="AJ617" s="1"/>
      <c r="AK617" s="1"/>
      <c r="AL617" s="1"/>
      <c r="AM617" s="1"/>
      <c r="AN617" s="1"/>
      <c r="AO617" s="1"/>
    </row>
    <row r="618" spans="1:41" ht="14.25" customHeight="1">
      <c r="A618" s="1"/>
      <c r="B618" s="1"/>
      <c r="C618" s="115"/>
      <c r="D618" s="125"/>
      <c r="E618" s="150"/>
      <c r="F618" s="1"/>
      <c r="G618" s="1"/>
      <c r="H618" s="1"/>
      <c r="I618" s="1"/>
      <c r="J618" s="1"/>
      <c r="K618" s="1"/>
      <c r="L618" s="1"/>
      <c r="M618" s="1"/>
      <c r="N618" s="1"/>
      <c r="O618" s="1"/>
      <c r="P618" s="1"/>
      <c r="Q618" s="1"/>
      <c r="R618" s="1"/>
      <c r="S618" s="130"/>
      <c r="T618" s="131"/>
      <c r="U618" s="131"/>
      <c r="V618" s="1"/>
      <c r="W618" s="1"/>
      <c r="X618" s="1"/>
      <c r="Y618" s="1"/>
      <c r="Z618" s="1"/>
      <c r="AA618" s="1"/>
      <c r="AB618" s="1"/>
      <c r="AC618" s="1"/>
      <c r="AD618" s="1"/>
      <c r="AE618" s="1"/>
      <c r="AF618" s="1"/>
      <c r="AG618" s="1"/>
      <c r="AH618" s="1"/>
      <c r="AI618" s="1"/>
      <c r="AJ618" s="1"/>
      <c r="AK618" s="1"/>
      <c r="AL618" s="1"/>
      <c r="AM618" s="1"/>
      <c r="AN618" s="1"/>
      <c r="AO618" s="1"/>
    </row>
    <row r="619" spans="1:41" ht="14.25" customHeight="1">
      <c r="A619" s="1"/>
      <c r="B619" s="1"/>
      <c r="C619" s="115"/>
      <c r="D619" s="125"/>
      <c r="E619" s="150"/>
      <c r="F619" s="1"/>
      <c r="G619" s="1"/>
      <c r="H619" s="1"/>
      <c r="I619" s="1"/>
      <c r="J619" s="1"/>
      <c r="K619" s="1"/>
      <c r="L619" s="1"/>
      <c r="M619" s="1"/>
      <c r="N619" s="1"/>
      <c r="O619" s="1"/>
      <c r="P619" s="1"/>
      <c r="Q619" s="1"/>
      <c r="R619" s="1"/>
      <c r="S619" s="130"/>
      <c r="T619" s="131"/>
      <c r="U619" s="131"/>
      <c r="V619" s="1"/>
      <c r="W619" s="1"/>
      <c r="X619" s="1"/>
      <c r="Y619" s="1"/>
      <c r="Z619" s="1"/>
      <c r="AA619" s="1"/>
      <c r="AB619" s="1"/>
      <c r="AC619" s="1"/>
      <c r="AD619" s="1"/>
      <c r="AE619" s="1"/>
      <c r="AF619" s="1"/>
      <c r="AG619" s="1"/>
      <c r="AH619" s="1"/>
      <c r="AI619" s="1"/>
      <c r="AJ619" s="1"/>
      <c r="AK619" s="1"/>
      <c r="AL619" s="1"/>
      <c r="AM619" s="1"/>
      <c r="AN619" s="1"/>
      <c r="AO619" s="1"/>
    </row>
    <row r="620" spans="1:41" ht="14.25" customHeight="1">
      <c r="A620" s="1"/>
      <c r="B620" s="1"/>
      <c r="C620" s="115"/>
      <c r="D620" s="125"/>
      <c r="E620" s="150"/>
      <c r="F620" s="1"/>
      <c r="G620" s="1"/>
      <c r="H620" s="1"/>
      <c r="I620" s="1"/>
      <c r="J620" s="1"/>
      <c r="K620" s="1"/>
      <c r="L620" s="1"/>
      <c r="M620" s="1"/>
      <c r="N620" s="1"/>
      <c r="O620" s="1"/>
      <c r="P620" s="1"/>
      <c r="Q620" s="1"/>
      <c r="R620" s="1"/>
      <c r="S620" s="130"/>
      <c r="T620" s="131"/>
      <c r="U620" s="131"/>
      <c r="V620" s="1"/>
      <c r="W620" s="1"/>
      <c r="X620" s="1"/>
      <c r="Y620" s="1"/>
      <c r="Z620" s="1"/>
      <c r="AA620" s="1"/>
      <c r="AB620" s="1"/>
      <c r="AC620" s="1"/>
      <c r="AD620" s="1"/>
      <c r="AE620" s="1"/>
      <c r="AF620" s="1"/>
      <c r="AG620" s="1"/>
      <c r="AH620" s="1"/>
      <c r="AI620" s="1"/>
      <c r="AJ620" s="1"/>
      <c r="AK620" s="1"/>
      <c r="AL620" s="1"/>
      <c r="AM620" s="1"/>
      <c r="AN620" s="1"/>
      <c r="AO620" s="1"/>
    </row>
    <row r="621" spans="1:41" ht="14.25" customHeight="1">
      <c r="A621" s="1"/>
      <c r="B621" s="1"/>
      <c r="C621" s="115"/>
      <c r="D621" s="125"/>
      <c r="E621" s="150"/>
      <c r="F621" s="1"/>
      <c r="G621" s="1"/>
      <c r="H621" s="1"/>
      <c r="I621" s="1"/>
      <c r="J621" s="1"/>
      <c r="K621" s="1"/>
      <c r="L621" s="1"/>
      <c r="M621" s="1"/>
      <c r="N621" s="1"/>
      <c r="O621" s="1"/>
      <c r="P621" s="1"/>
      <c r="Q621" s="1"/>
      <c r="R621" s="1"/>
      <c r="S621" s="130"/>
      <c r="T621" s="131"/>
      <c r="U621" s="131"/>
      <c r="V621" s="1"/>
      <c r="W621" s="1"/>
      <c r="X621" s="1"/>
      <c r="Y621" s="1"/>
      <c r="Z621" s="1"/>
      <c r="AA621" s="1"/>
      <c r="AB621" s="1"/>
      <c r="AC621" s="1"/>
      <c r="AD621" s="1"/>
      <c r="AE621" s="1"/>
      <c r="AF621" s="1"/>
      <c r="AG621" s="1"/>
      <c r="AH621" s="1"/>
      <c r="AI621" s="1"/>
      <c r="AJ621" s="1"/>
      <c r="AK621" s="1"/>
      <c r="AL621" s="1"/>
      <c r="AM621" s="1"/>
      <c r="AN621" s="1"/>
      <c r="AO621" s="1"/>
    </row>
    <row r="622" spans="1:41" ht="14.25" customHeight="1">
      <c r="A622" s="1"/>
      <c r="B622" s="1"/>
      <c r="C622" s="115"/>
      <c r="D622" s="125"/>
      <c r="E622" s="150"/>
      <c r="F622" s="1"/>
      <c r="G622" s="1"/>
      <c r="H622" s="1"/>
      <c r="I622" s="1"/>
      <c r="J622" s="1"/>
      <c r="K622" s="1"/>
      <c r="L622" s="1"/>
      <c r="M622" s="1"/>
      <c r="N622" s="1"/>
      <c r="O622" s="1"/>
      <c r="P622" s="1"/>
      <c r="Q622" s="1"/>
      <c r="R622" s="1"/>
      <c r="S622" s="130"/>
      <c r="T622" s="131"/>
      <c r="U622" s="131"/>
      <c r="V622" s="1"/>
      <c r="W622" s="1"/>
      <c r="X622" s="1"/>
      <c r="Y622" s="1"/>
      <c r="Z622" s="1"/>
      <c r="AA622" s="1"/>
      <c r="AB622" s="1"/>
      <c r="AC622" s="1"/>
      <c r="AD622" s="1"/>
      <c r="AE622" s="1"/>
      <c r="AF622" s="1"/>
      <c r="AG622" s="1"/>
      <c r="AH622" s="1"/>
      <c r="AI622" s="1"/>
      <c r="AJ622" s="1"/>
      <c r="AK622" s="1"/>
      <c r="AL622" s="1"/>
      <c r="AM622" s="1"/>
      <c r="AN622" s="1"/>
      <c r="AO622" s="1"/>
    </row>
    <row r="623" spans="1:41" ht="14.25" customHeight="1">
      <c r="A623" s="1"/>
      <c r="B623" s="1"/>
      <c r="C623" s="115"/>
      <c r="D623" s="125"/>
      <c r="E623" s="150"/>
      <c r="F623" s="1"/>
      <c r="G623" s="1"/>
      <c r="H623" s="1"/>
      <c r="I623" s="1"/>
      <c r="J623" s="1"/>
      <c r="K623" s="1"/>
      <c r="L623" s="1"/>
      <c r="M623" s="1"/>
      <c r="N623" s="1"/>
      <c r="O623" s="1"/>
      <c r="P623" s="1"/>
      <c r="Q623" s="1"/>
      <c r="R623" s="1"/>
      <c r="S623" s="130"/>
      <c r="T623" s="131"/>
      <c r="U623" s="131"/>
      <c r="V623" s="1"/>
      <c r="W623" s="1"/>
      <c r="X623" s="1"/>
      <c r="Y623" s="1"/>
      <c r="Z623" s="1"/>
      <c r="AA623" s="1"/>
      <c r="AB623" s="1"/>
      <c r="AC623" s="1"/>
      <c r="AD623" s="1"/>
      <c r="AE623" s="1"/>
      <c r="AF623" s="1"/>
      <c r="AG623" s="1"/>
      <c r="AH623" s="1"/>
      <c r="AI623" s="1"/>
      <c r="AJ623" s="1"/>
      <c r="AK623" s="1"/>
      <c r="AL623" s="1"/>
      <c r="AM623" s="1"/>
      <c r="AN623" s="1"/>
      <c r="AO623" s="1"/>
    </row>
    <row r="624" spans="1:41" ht="14.25" customHeight="1">
      <c r="A624" s="1"/>
      <c r="B624" s="1"/>
      <c r="C624" s="115"/>
      <c r="D624" s="125"/>
      <c r="E624" s="150"/>
      <c r="F624" s="1"/>
      <c r="G624" s="1"/>
      <c r="H624" s="1"/>
      <c r="I624" s="1"/>
      <c r="J624" s="1"/>
      <c r="K624" s="1"/>
      <c r="L624" s="1"/>
      <c r="M624" s="1"/>
      <c r="N624" s="1"/>
      <c r="O624" s="1"/>
      <c r="P624" s="1"/>
      <c r="Q624" s="1"/>
      <c r="R624" s="1"/>
      <c r="S624" s="130"/>
      <c r="T624" s="131"/>
      <c r="U624" s="131"/>
      <c r="V624" s="1"/>
      <c r="W624" s="1"/>
      <c r="X624" s="1"/>
      <c r="Y624" s="1"/>
      <c r="Z624" s="1"/>
      <c r="AA624" s="1"/>
      <c r="AB624" s="1"/>
      <c r="AC624" s="1"/>
      <c r="AD624" s="1"/>
      <c r="AE624" s="1"/>
      <c r="AF624" s="1"/>
      <c r="AG624" s="1"/>
      <c r="AH624" s="1"/>
      <c r="AI624" s="1"/>
      <c r="AJ624" s="1"/>
      <c r="AK624" s="1"/>
      <c r="AL624" s="1"/>
      <c r="AM624" s="1"/>
      <c r="AN624" s="1"/>
      <c r="AO624" s="1"/>
    </row>
    <row r="625" spans="1:41" ht="14.25" customHeight="1">
      <c r="A625" s="1"/>
      <c r="B625" s="1"/>
      <c r="C625" s="115"/>
      <c r="D625" s="125"/>
      <c r="E625" s="150"/>
      <c r="F625" s="1"/>
      <c r="G625" s="1"/>
      <c r="H625" s="1"/>
      <c r="I625" s="1"/>
      <c r="J625" s="1"/>
      <c r="K625" s="1"/>
      <c r="L625" s="1"/>
      <c r="M625" s="1"/>
      <c r="N625" s="1"/>
      <c r="O625" s="1"/>
      <c r="P625" s="1"/>
      <c r="Q625" s="1"/>
      <c r="R625" s="1"/>
      <c r="S625" s="130"/>
      <c r="T625" s="131"/>
      <c r="U625" s="131"/>
      <c r="V625" s="1"/>
      <c r="W625" s="1"/>
      <c r="X625" s="1"/>
      <c r="Y625" s="1"/>
      <c r="Z625" s="1"/>
      <c r="AA625" s="1"/>
      <c r="AB625" s="1"/>
      <c r="AC625" s="1"/>
      <c r="AD625" s="1"/>
      <c r="AE625" s="1"/>
      <c r="AF625" s="1"/>
      <c r="AG625" s="1"/>
      <c r="AH625" s="1"/>
      <c r="AI625" s="1"/>
      <c r="AJ625" s="1"/>
      <c r="AK625" s="1"/>
      <c r="AL625" s="1"/>
      <c r="AM625" s="1"/>
      <c r="AN625" s="1"/>
      <c r="AO625" s="1"/>
    </row>
    <row r="626" spans="1:41" ht="14.25" customHeight="1">
      <c r="A626" s="1"/>
      <c r="B626" s="1"/>
      <c r="C626" s="115"/>
      <c r="D626" s="125"/>
      <c r="E626" s="150"/>
      <c r="F626" s="1"/>
      <c r="G626" s="1"/>
      <c r="H626" s="1"/>
      <c r="I626" s="1"/>
      <c r="J626" s="1"/>
      <c r="K626" s="1"/>
      <c r="L626" s="1"/>
      <c r="M626" s="1"/>
      <c r="N626" s="1"/>
      <c r="O626" s="1"/>
      <c r="P626" s="1"/>
      <c r="Q626" s="1"/>
      <c r="R626" s="1"/>
      <c r="S626" s="130"/>
      <c r="T626" s="131"/>
      <c r="U626" s="131"/>
      <c r="V626" s="1"/>
      <c r="W626" s="1"/>
      <c r="X626" s="1"/>
      <c r="Y626" s="1"/>
      <c r="Z626" s="1"/>
      <c r="AA626" s="1"/>
      <c r="AB626" s="1"/>
      <c r="AC626" s="1"/>
      <c r="AD626" s="1"/>
      <c r="AE626" s="1"/>
      <c r="AF626" s="1"/>
      <c r="AG626" s="1"/>
      <c r="AH626" s="1"/>
      <c r="AI626" s="1"/>
      <c r="AJ626" s="1"/>
      <c r="AK626" s="1"/>
      <c r="AL626" s="1"/>
      <c r="AM626" s="1"/>
      <c r="AN626" s="1"/>
      <c r="AO626" s="1"/>
    </row>
    <row r="627" spans="1:41" ht="14.25" customHeight="1">
      <c r="A627" s="1"/>
      <c r="B627" s="1"/>
      <c r="C627" s="115"/>
      <c r="D627" s="125"/>
      <c r="E627" s="150"/>
      <c r="F627" s="1"/>
      <c r="G627" s="1"/>
      <c r="H627" s="1"/>
      <c r="I627" s="1"/>
      <c r="J627" s="1"/>
      <c r="K627" s="1"/>
      <c r="L627" s="1"/>
      <c r="M627" s="1"/>
      <c r="N627" s="1"/>
      <c r="O627" s="1"/>
      <c r="P627" s="1"/>
      <c r="Q627" s="1"/>
      <c r="R627" s="1"/>
      <c r="S627" s="130"/>
      <c r="T627" s="131"/>
      <c r="U627" s="131"/>
      <c r="V627" s="1"/>
      <c r="W627" s="1"/>
      <c r="X627" s="1"/>
      <c r="Y627" s="1"/>
      <c r="Z627" s="1"/>
      <c r="AA627" s="1"/>
      <c r="AB627" s="1"/>
      <c r="AC627" s="1"/>
      <c r="AD627" s="1"/>
      <c r="AE627" s="1"/>
      <c r="AF627" s="1"/>
      <c r="AG627" s="1"/>
      <c r="AH627" s="1"/>
      <c r="AI627" s="1"/>
      <c r="AJ627" s="1"/>
      <c r="AK627" s="1"/>
      <c r="AL627" s="1"/>
      <c r="AM627" s="1"/>
      <c r="AN627" s="1"/>
      <c r="AO627" s="1"/>
    </row>
    <row r="628" spans="1:41" ht="14.25" customHeight="1">
      <c r="A628" s="1"/>
      <c r="B628" s="1"/>
      <c r="C628" s="115"/>
      <c r="D628" s="125"/>
      <c r="E628" s="150"/>
      <c r="F628" s="1"/>
      <c r="G628" s="1"/>
      <c r="H628" s="1"/>
      <c r="I628" s="1"/>
      <c r="J628" s="1"/>
      <c r="K628" s="1"/>
      <c r="L628" s="1"/>
      <c r="M628" s="1"/>
      <c r="N628" s="1"/>
      <c r="O628" s="1"/>
      <c r="P628" s="1"/>
      <c r="Q628" s="1"/>
      <c r="R628" s="1"/>
      <c r="S628" s="130"/>
      <c r="T628" s="131"/>
      <c r="U628" s="131"/>
      <c r="V628" s="1"/>
      <c r="W628" s="1"/>
      <c r="X628" s="1"/>
      <c r="Y628" s="1"/>
      <c r="Z628" s="1"/>
      <c r="AA628" s="1"/>
      <c r="AB628" s="1"/>
      <c r="AC628" s="1"/>
      <c r="AD628" s="1"/>
      <c r="AE628" s="1"/>
      <c r="AF628" s="1"/>
      <c r="AG628" s="1"/>
      <c r="AH628" s="1"/>
      <c r="AI628" s="1"/>
      <c r="AJ628" s="1"/>
      <c r="AK628" s="1"/>
      <c r="AL628" s="1"/>
      <c r="AM628" s="1"/>
      <c r="AN628" s="1"/>
      <c r="AO628" s="1"/>
    </row>
    <row r="629" spans="1:41" ht="14.25" customHeight="1">
      <c r="A629" s="1"/>
      <c r="B629" s="1"/>
      <c r="C629" s="115"/>
      <c r="D629" s="125"/>
      <c r="E629" s="150"/>
      <c r="F629" s="1"/>
      <c r="G629" s="1"/>
      <c r="H629" s="1"/>
      <c r="I629" s="1"/>
      <c r="J629" s="1"/>
      <c r="K629" s="1"/>
      <c r="L629" s="1"/>
      <c r="M629" s="1"/>
      <c r="N629" s="1"/>
      <c r="O629" s="1"/>
      <c r="P629" s="1"/>
      <c r="Q629" s="1"/>
      <c r="R629" s="1"/>
      <c r="S629" s="130"/>
      <c r="T629" s="131"/>
      <c r="U629" s="131"/>
      <c r="V629" s="1"/>
      <c r="W629" s="1"/>
      <c r="X629" s="1"/>
      <c r="Y629" s="1"/>
      <c r="Z629" s="1"/>
      <c r="AA629" s="1"/>
      <c r="AB629" s="1"/>
      <c r="AC629" s="1"/>
      <c r="AD629" s="1"/>
      <c r="AE629" s="1"/>
      <c r="AF629" s="1"/>
      <c r="AG629" s="1"/>
      <c r="AH629" s="1"/>
      <c r="AI629" s="1"/>
      <c r="AJ629" s="1"/>
      <c r="AK629" s="1"/>
      <c r="AL629" s="1"/>
      <c r="AM629" s="1"/>
      <c r="AN629" s="1"/>
      <c r="AO629" s="1"/>
    </row>
    <row r="630" spans="1:41" ht="14.25" customHeight="1">
      <c r="A630" s="1"/>
      <c r="B630" s="1"/>
      <c r="C630" s="115"/>
      <c r="D630" s="125"/>
      <c r="E630" s="150"/>
      <c r="F630" s="1"/>
      <c r="G630" s="1"/>
      <c r="H630" s="1"/>
      <c r="I630" s="1"/>
      <c r="J630" s="1"/>
      <c r="K630" s="1"/>
      <c r="L630" s="1"/>
      <c r="M630" s="1"/>
      <c r="N630" s="1"/>
      <c r="O630" s="1"/>
      <c r="P630" s="1"/>
      <c r="Q630" s="1"/>
      <c r="R630" s="1"/>
      <c r="S630" s="130"/>
      <c r="T630" s="131"/>
      <c r="U630" s="131"/>
      <c r="V630" s="1"/>
      <c r="W630" s="1"/>
      <c r="X630" s="1"/>
      <c r="Y630" s="1"/>
      <c r="Z630" s="1"/>
      <c r="AA630" s="1"/>
      <c r="AB630" s="1"/>
      <c r="AC630" s="1"/>
      <c r="AD630" s="1"/>
      <c r="AE630" s="1"/>
      <c r="AF630" s="1"/>
      <c r="AG630" s="1"/>
      <c r="AH630" s="1"/>
      <c r="AI630" s="1"/>
      <c r="AJ630" s="1"/>
      <c r="AK630" s="1"/>
      <c r="AL630" s="1"/>
      <c r="AM630" s="1"/>
      <c r="AN630" s="1"/>
      <c r="AO630" s="1"/>
    </row>
    <row r="631" spans="1:41" ht="14.25" customHeight="1">
      <c r="A631" s="1"/>
      <c r="B631" s="1"/>
      <c r="C631" s="115"/>
      <c r="D631" s="125"/>
      <c r="E631" s="150"/>
      <c r="F631" s="1"/>
      <c r="G631" s="1"/>
      <c r="H631" s="1"/>
      <c r="I631" s="1"/>
      <c r="J631" s="1"/>
      <c r="K631" s="1"/>
      <c r="L631" s="1"/>
      <c r="M631" s="1"/>
      <c r="N631" s="1"/>
      <c r="O631" s="1"/>
      <c r="P631" s="1"/>
      <c r="Q631" s="1"/>
      <c r="R631" s="1"/>
      <c r="S631" s="130"/>
      <c r="T631" s="131"/>
      <c r="U631" s="131"/>
      <c r="V631" s="1"/>
      <c r="W631" s="1"/>
      <c r="X631" s="1"/>
      <c r="Y631" s="1"/>
      <c r="Z631" s="1"/>
      <c r="AA631" s="1"/>
      <c r="AB631" s="1"/>
      <c r="AC631" s="1"/>
      <c r="AD631" s="1"/>
      <c r="AE631" s="1"/>
      <c r="AF631" s="1"/>
      <c r="AG631" s="1"/>
      <c r="AH631" s="1"/>
      <c r="AI631" s="1"/>
      <c r="AJ631" s="1"/>
      <c r="AK631" s="1"/>
      <c r="AL631" s="1"/>
      <c r="AM631" s="1"/>
      <c r="AN631" s="1"/>
      <c r="AO631" s="1"/>
    </row>
    <row r="632" spans="1:41" ht="14.25" customHeight="1">
      <c r="A632" s="1"/>
      <c r="B632" s="1"/>
      <c r="C632" s="115"/>
      <c r="D632" s="125"/>
      <c r="E632" s="150"/>
      <c r="F632" s="1"/>
      <c r="G632" s="1"/>
      <c r="H632" s="1"/>
      <c r="I632" s="1"/>
      <c r="J632" s="1"/>
      <c r="K632" s="1"/>
      <c r="L632" s="1"/>
      <c r="M632" s="1"/>
      <c r="N632" s="1"/>
      <c r="O632" s="1"/>
      <c r="P632" s="1"/>
      <c r="Q632" s="1"/>
      <c r="R632" s="1"/>
      <c r="S632" s="130"/>
      <c r="T632" s="131"/>
      <c r="U632" s="131"/>
      <c r="V632" s="1"/>
      <c r="W632" s="1"/>
      <c r="X632" s="1"/>
      <c r="Y632" s="1"/>
      <c r="Z632" s="1"/>
      <c r="AA632" s="1"/>
      <c r="AB632" s="1"/>
      <c r="AC632" s="1"/>
      <c r="AD632" s="1"/>
      <c r="AE632" s="1"/>
      <c r="AF632" s="1"/>
      <c r="AG632" s="1"/>
      <c r="AH632" s="1"/>
      <c r="AI632" s="1"/>
      <c r="AJ632" s="1"/>
      <c r="AK632" s="1"/>
      <c r="AL632" s="1"/>
      <c r="AM632" s="1"/>
      <c r="AN632" s="1"/>
      <c r="AO632" s="1"/>
    </row>
    <row r="633" spans="1:41" ht="14.25" customHeight="1">
      <c r="A633" s="1"/>
      <c r="B633" s="1"/>
      <c r="C633" s="115"/>
      <c r="D633" s="125"/>
      <c r="E633" s="150"/>
      <c r="F633" s="1"/>
      <c r="G633" s="1"/>
      <c r="H633" s="1"/>
      <c r="I633" s="1"/>
      <c r="J633" s="1"/>
      <c r="K633" s="1"/>
      <c r="L633" s="1"/>
      <c r="M633" s="1"/>
      <c r="N633" s="1"/>
      <c r="O633" s="1"/>
      <c r="P633" s="1"/>
      <c r="Q633" s="1"/>
      <c r="R633" s="1"/>
      <c r="S633" s="130"/>
      <c r="T633" s="131"/>
      <c r="U633" s="131"/>
      <c r="V633" s="1"/>
      <c r="W633" s="1"/>
      <c r="X633" s="1"/>
      <c r="Y633" s="1"/>
      <c r="Z633" s="1"/>
      <c r="AA633" s="1"/>
      <c r="AB633" s="1"/>
      <c r="AC633" s="1"/>
      <c r="AD633" s="1"/>
      <c r="AE633" s="1"/>
      <c r="AF633" s="1"/>
      <c r="AG633" s="1"/>
      <c r="AH633" s="1"/>
      <c r="AI633" s="1"/>
      <c r="AJ633" s="1"/>
      <c r="AK633" s="1"/>
      <c r="AL633" s="1"/>
      <c r="AM633" s="1"/>
      <c r="AN633" s="1"/>
      <c r="AO633" s="1"/>
    </row>
    <row r="634" spans="1:41" ht="14.25" customHeight="1">
      <c r="A634" s="1"/>
      <c r="B634" s="1"/>
      <c r="C634" s="115"/>
      <c r="D634" s="125"/>
      <c r="E634" s="150"/>
      <c r="F634" s="1"/>
      <c r="G634" s="1"/>
      <c r="H634" s="1"/>
      <c r="I634" s="1"/>
      <c r="J634" s="1"/>
      <c r="K634" s="1"/>
      <c r="L634" s="1"/>
      <c r="M634" s="1"/>
      <c r="N634" s="1"/>
      <c r="O634" s="1"/>
      <c r="P634" s="1"/>
      <c r="Q634" s="1"/>
      <c r="R634" s="1"/>
      <c r="S634" s="130"/>
      <c r="T634" s="131"/>
      <c r="U634" s="131"/>
      <c r="V634" s="1"/>
      <c r="W634" s="1"/>
      <c r="X634" s="1"/>
      <c r="Y634" s="1"/>
      <c r="Z634" s="1"/>
      <c r="AA634" s="1"/>
      <c r="AB634" s="1"/>
      <c r="AC634" s="1"/>
      <c r="AD634" s="1"/>
      <c r="AE634" s="1"/>
      <c r="AF634" s="1"/>
      <c r="AG634" s="1"/>
      <c r="AH634" s="1"/>
      <c r="AI634" s="1"/>
      <c r="AJ634" s="1"/>
      <c r="AK634" s="1"/>
      <c r="AL634" s="1"/>
      <c r="AM634" s="1"/>
      <c r="AN634" s="1"/>
      <c r="AO634" s="1"/>
    </row>
    <row r="635" spans="1:41" ht="14.25" customHeight="1">
      <c r="A635" s="1"/>
      <c r="B635" s="1"/>
      <c r="C635" s="115"/>
      <c r="D635" s="125"/>
      <c r="E635" s="150"/>
      <c r="F635" s="1"/>
      <c r="G635" s="1"/>
      <c r="H635" s="1"/>
      <c r="I635" s="1"/>
      <c r="J635" s="1"/>
      <c r="K635" s="1"/>
      <c r="L635" s="1"/>
      <c r="M635" s="1"/>
      <c r="N635" s="1"/>
      <c r="O635" s="1"/>
      <c r="P635" s="1"/>
      <c r="Q635" s="1"/>
      <c r="R635" s="1"/>
      <c r="S635" s="130"/>
      <c r="T635" s="131"/>
      <c r="U635" s="131"/>
      <c r="V635" s="1"/>
      <c r="W635" s="1"/>
      <c r="X635" s="1"/>
      <c r="Y635" s="1"/>
      <c r="Z635" s="1"/>
      <c r="AA635" s="1"/>
      <c r="AB635" s="1"/>
      <c r="AC635" s="1"/>
      <c r="AD635" s="1"/>
      <c r="AE635" s="1"/>
      <c r="AF635" s="1"/>
      <c r="AG635" s="1"/>
      <c r="AH635" s="1"/>
      <c r="AI635" s="1"/>
      <c r="AJ635" s="1"/>
      <c r="AK635" s="1"/>
      <c r="AL635" s="1"/>
      <c r="AM635" s="1"/>
      <c r="AN635" s="1"/>
      <c r="AO635" s="1"/>
    </row>
    <row r="636" spans="1:41" ht="14.25" customHeight="1">
      <c r="A636" s="1"/>
      <c r="B636" s="1"/>
      <c r="C636" s="115"/>
      <c r="D636" s="125"/>
      <c r="E636" s="150"/>
      <c r="F636" s="1"/>
      <c r="G636" s="1"/>
      <c r="H636" s="1"/>
      <c r="I636" s="1"/>
      <c r="J636" s="1"/>
      <c r="K636" s="1"/>
      <c r="L636" s="1"/>
      <c r="M636" s="1"/>
      <c r="N636" s="1"/>
      <c r="O636" s="1"/>
      <c r="P636" s="1"/>
      <c r="Q636" s="1"/>
      <c r="R636" s="1"/>
      <c r="S636" s="130"/>
      <c r="T636" s="131"/>
      <c r="U636" s="131"/>
      <c r="V636" s="1"/>
      <c r="W636" s="1"/>
      <c r="X636" s="1"/>
      <c r="Y636" s="1"/>
      <c r="Z636" s="1"/>
      <c r="AA636" s="1"/>
      <c r="AB636" s="1"/>
      <c r="AC636" s="1"/>
      <c r="AD636" s="1"/>
      <c r="AE636" s="1"/>
      <c r="AF636" s="1"/>
      <c r="AG636" s="1"/>
      <c r="AH636" s="1"/>
      <c r="AI636" s="1"/>
      <c r="AJ636" s="1"/>
      <c r="AK636" s="1"/>
      <c r="AL636" s="1"/>
      <c r="AM636" s="1"/>
      <c r="AN636" s="1"/>
      <c r="AO636" s="1"/>
    </row>
    <row r="637" spans="1:41" ht="14.25" customHeight="1">
      <c r="A637" s="1"/>
      <c r="B637" s="1"/>
      <c r="C637" s="115"/>
      <c r="D637" s="125"/>
      <c r="E637" s="150"/>
      <c r="F637" s="1"/>
      <c r="G637" s="1"/>
      <c r="H637" s="1"/>
      <c r="I637" s="1"/>
      <c r="J637" s="1"/>
      <c r="K637" s="1"/>
      <c r="L637" s="1"/>
      <c r="M637" s="1"/>
      <c r="N637" s="1"/>
      <c r="O637" s="1"/>
      <c r="P637" s="1"/>
      <c r="Q637" s="1"/>
      <c r="R637" s="1"/>
      <c r="S637" s="130"/>
      <c r="T637" s="131"/>
      <c r="U637" s="131"/>
      <c r="V637" s="1"/>
      <c r="W637" s="1"/>
      <c r="X637" s="1"/>
      <c r="Y637" s="1"/>
      <c r="Z637" s="1"/>
      <c r="AA637" s="1"/>
      <c r="AB637" s="1"/>
      <c r="AC637" s="1"/>
      <c r="AD637" s="1"/>
      <c r="AE637" s="1"/>
      <c r="AF637" s="1"/>
      <c r="AG637" s="1"/>
      <c r="AH637" s="1"/>
      <c r="AI637" s="1"/>
      <c r="AJ637" s="1"/>
      <c r="AK637" s="1"/>
      <c r="AL637" s="1"/>
      <c r="AM637" s="1"/>
      <c r="AN637" s="1"/>
      <c r="AO637" s="1"/>
    </row>
    <row r="638" spans="1:41" ht="14.25" customHeight="1">
      <c r="A638" s="1"/>
      <c r="B638" s="1"/>
      <c r="C638" s="115"/>
      <c r="D638" s="125"/>
      <c r="E638" s="150"/>
      <c r="F638" s="1"/>
      <c r="G638" s="1"/>
      <c r="H638" s="1"/>
      <c r="I638" s="1"/>
      <c r="J638" s="1"/>
      <c r="K638" s="1"/>
      <c r="L638" s="1"/>
      <c r="M638" s="1"/>
      <c r="N638" s="1"/>
      <c r="O638" s="1"/>
      <c r="P638" s="1"/>
      <c r="Q638" s="1"/>
      <c r="R638" s="1"/>
      <c r="S638" s="130"/>
      <c r="T638" s="131"/>
      <c r="U638" s="131"/>
      <c r="V638" s="1"/>
      <c r="W638" s="1"/>
      <c r="X638" s="1"/>
      <c r="Y638" s="1"/>
      <c r="Z638" s="1"/>
      <c r="AA638" s="1"/>
      <c r="AB638" s="1"/>
      <c r="AC638" s="1"/>
      <c r="AD638" s="1"/>
      <c r="AE638" s="1"/>
      <c r="AF638" s="1"/>
      <c r="AG638" s="1"/>
      <c r="AH638" s="1"/>
      <c r="AI638" s="1"/>
      <c r="AJ638" s="1"/>
      <c r="AK638" s="1"/>
      <c r="AL638" s="1"/>
      <c r="AM638" s="1"/>
      <c r="AN638" s="1"/>
      <c r="AO638" s="1"/>
    </row>
    <row r="639" spans="1:41" ht="14.25" customHeight="1">
      <c r="A639" s="1"/>
      <c r="B639" s="1"/>
      <c r="C639" s="115"/>
      <c r="D639" s="125"/>
      <c r="E639" s="150"/>
      <c r="F639" s="1"/>
      <c r="G639" s="1"/>
      <c r="H639" s="1"/>
      <c r="I639" s="1"/>
      <c r="J639" s="1"/>
      <c r="K639" s="1"/>
      <c r="L639" s="1"/>
      <c r="M639" s="1"/>
      <c r="N639" s="1"/>
      <c r="O639" s="1"/>
      <c r="P639" s="1"/>
      <c r="Q639" s="1"/>
      <c r="R639" s="1"/>
      <c r="S639" s="130"/>
      <c r="T639" s="131"/>
      <c r="U639" s="131"/>
      <c r="V639" s="1"/>
      <c r="W639" s="1"/>
      <c r="X639" s="1"/>
      <c r="Y639" s="1"/>
      <c r="Z639" s="1"/>
      <c r="AA639" s="1"/>
      <c r="AB639" s="1"/>
      <c r="AC639" s="1"/>
      <c r="AD639" s="1"/>
      <c r="AE639" s="1"/>
      <c r="AF639" s="1"/>
      <c r="AG639" s="1"/>
      <c r="AH639" s="1"/>
      <c r="AI639" s="1"/>
      <c r="AJ639" s="1"/>
      <c r="AK639" s="1"/>
      <c r="AL639" s="1"/>
      <c r="AM639" s="1"/>
      <c r="AN639" s="1"/>
      <c r="AO639" s="1"/>
    </row>
    <row r="640" spans="1:41" ht="14.25" customHeight="1">
      <c r="A640" s="1"/>
      <c r="B640" s="1"/>
      <c r="C640" s="115"/>
      <c r="D640" s="125"/>
      <c r="E640" s="150"/>
      <c r="F640" s="1"/>
      <c r="G640" s="1"/>
      <c r="H640" s="1"/>
      <c r="I640" s="1"/>
      <c r="J640" s="1"/>
      <c r="K640" s="1"/>
      <c r="L640" s="1"/>
      <c r="M640" s="1"/>
      <c r="N640" s="1"/>
      <c r="O640" s="1"/>
      <c r="P640" s="1"/>
      <c r="Q640" s="1"/>
      <c r="R640" s="1"/>
      <c r="S640" s="130"/>
      <c r="T640" s="131"/>
      <c r="U640" s="131"/>
      <c r="V640" s="1"/>
      <c r="W640" s="1"/>
      <c r="X640" s="1"/>
      <c r="Y640" s="1"/>
      <c r="Z640" s="1"/>
      <c r="AA640" s="1"/>
      <c r="AB640" s="1"/>
      <c r="AC640" s="1"/>
      <c r="AD640" s="1"/>
      <c r="AE640" s="1"/>
      <c r="AF640" s="1"/>
      <c r="AG640" s="1"/>
      <c r="AH640" s="1"/>
      <c r="AI640" s="1"/>
      <c r="AJ640" s="1"/>
      <c r="AK640" s="1"/>
      <c r="AL640" s="1"/>
      <c r="AM640" s="1"/>
      <c r="AN640" s="1"/>
      <c r="AO640" s="1"/>
    </row>
    <row r="641" spans="1:41" ht="14.25" customHeight="1">
      <c r="A641" s="1"/>
      <c r="B641" s="1"/>
      <c r="C641" s="115"/>
      <c r="D641" s="125"/>
      <c r="E641" s="150"/>
      <c r="F641" s="1"/>
      <c r="G641" s="1"/>
      <c r="H641" s="1"/>
      <c r="I641" s="1"/>
      <c r="J641" s="1"/>
      <c r="K641" s="1"/>
      <c r="L641" s="1"/>
      <c r="M641" s="1"/>
      <c r="N641" s="1"/>
      <c r="O641" s="1"/>
      <c r="P641" s="1"/>
      <c r="Q641" s="1"/>
      <c r="R641" s="1"/>
      <c r="S641" s="130"/>
      <c r="T641" s="131"/>
      <c r="U641" s="131"/>
      <c r="V641" s="1"/>
      <c r="W641" s="1"/>
      <c r="X641" s="1"/>
      <c r="Y641" s="1"/>
      <c r="Z641" s="1"/>
      <c r="AA641" s="1"/>
      <c r="AB641" s="1"/>
      <c r="AC641" s="1"/>
      <c r="AD641" s="1"/>
      <c r="AE641" s="1"/>
      <c r="AF641" s="1"/>
      <c r="AG641" s="1"/>
      <c r="AH641" s="1"/>
      <c r="AI641" s="1"/>
      <c r="AJ641" s="1"/>
      <c r="AK641" s="1"/>
      <c r="AL641" s="1"/>
      <c r="AM641" s="1"/>
      <c r="AN641" s="1"/>
      <c r="AO641" s="1"/>
    </row>
    <row r="642" spans="1:41" ht="14.25" customHeight="1">
      <c r="A642" s="1"/>
      <c r="B642" s="1"/>
      <c r="C642" s="115"/>
      <c r="D642" s="125"/>
      <c r="E642" s="150"/>
      <c r="F642" s="1"/>
      <c r="G642" s="1"/>
      <c r="H642" s="1"/>
      <c r="I642" s="1"/>
      <c r="J642" s="1"/>
      <c r="K642" s="1"/>
      <c r="L642" s="1"/>
      <c r="M642" s="1"/>
      <c r="N642" s="1"/>
      <c r="O642" s="1"/>
      <c r="P642" s="1"/>
      <c r="Q642" s="1"/>
      <c r="R642" s="1"/>
      <c r="S642" s="130"/>
      <c r="T642" s="131"/>
      <c r="U642" s="131"/>
      <c r="V642" s="1"/>
      <c r="W642" s="1"/>
      <c r="X642" s="1"/>
      <c r="Y642" s="1"/>
      <c r="Z642" s="1"/>
      <c r="AA642" s="1"/>
      <c r="AB642" s="1"/>
      <c r="AC642" s="1"/>
      <c r="AD642" s="1"/>
      <c r="AE642" s="1"/>
      <c r="AF642" s="1"/>
      <c r="AG642" s="1"/>
      <c r="AH642" s="1"/>
      <c r="AI642" s="1"/>
      <c r="AJ642" s="1"/>
      <c r="AK642" s="1"/>
      <c r="AL642" s="1"/>
      <c r="AM642" s="1"/>
      <c r="AN642" s="1"/>
      <c r="AO642" s="1"/>
    </row>
    <row r="643" spans="1:41" ht="14.25" customHeight="1">
      <c r="A643" s="1"/>
      <c r="B643" s="1"/>
      <c r="C643" s="115"/>
      <c r="D643" s="125"/>
      <c r="E643" s="150"/>
      <c r="F643" s="1"/>
      <c r="G643" s="1"/>
      <c r="H643" s="1"/>
      <c r="I643" s="1"/>
      <c r="J643" s="1"/>
      <c r="K643" s="1"/>
      <c r="L643" s="1"/>
      <c r="M643" s="1"/>
      <c r="N643" s="1"/>
      <c r="O643" s="1"/>
      <c r="P643" s="1"/>
      <c r="Q643" s="1"/>
      <c r="R643" s="1"/>
      <c r="S643" s="130"/>
      <c r="T643" s="131"/>
      <c r="U643" s="131"/>
      <c r="V643" s="1"/>
      <c r="W643" s="1"/>
      <c r="X643" s="1"/>
      <c r="Y643" s="1"/>
      <c r="Z643" s="1"/>
      <c r="AA643" s="1"/>
      <c r="AB643" s="1"/>
      <c r="AC643" s="1"/>
      <c r="AD643" s="1"/>
      <c r="AE643" s="1"/>
      <c r="AF643" s="1"/>
      <c r="AG643" s="1"/>
      <c r="AH643" s="1"/>
      <c r="AI643" s="1"/>
      <c r="AJ643" s="1"/>
      <c r="AK643" s="1"/>
      <c r="AL643" s="1"/>
      <c r="AM643" s="1"/>
      <c r="AN643" s="1"/>
      <c r="AO643" s="1"/>
    </row>
    <row r="644" spans="1:41" ht="14.25" customHeight="1">
      <c r="A644" s="1"/>
      <c r="B644" s="1"/>
      <c r="C644" s="115"/>
      <c r="D644" s="125"/>
      <c r="E644" s="150"/>
      <c r="F644" s="1"/>
      <c r="G644" s="1"/>
      <c r="H644" s="1"/>
      <c r="I644" s="1"/>
      <c r="J644" s="1"/>
      <c r="K644" s="1"/>
      <c r="L644" s="1"/>
      <c r="M644" s="1"/>
      <c r="N644" s="1"/>
      <c r="O644" s="1"/>
      <c r="P644" s="1"/>
      <c r="Q644" s="1"/>
      <c r="R644" s="1"/>
      <c r="S644" s="130"/>
      <c r="T644" s="131"/>
      <c r="U644" s="131"/>
      <c r="V644" s="1"/>
      <c r="W644" s="1"/>
      <c r="X644" s="1"/>
      <c r="Y644" s="1"/>
      <c r="Z644" s="1"/>
      <c r="AA644" s="1"/>
      <c r="AB644" s="1"/>
      <c r="AC644" s="1"/>
      <c r="AD644" s="1"/>
      <c r="AE644" s="1"/>
      <c r="AF644" s="1"/>
      <c r="AG644" s="1"/>
      <c r="AH644" s="1"/>
      <c r="AI644" s="1"/>
      <c r="AJ644" s="1"/>
      <c r="AK644" s="1"/>
      <c r="AL644" s="1"/>
      <c r="AM644" s="1"/>
      <c r="AN644" s="1"/>
      <c r="AO644" s="1"/>
    </row>
    <row r="645" spans="1:41" ht="14.25" customHeight="1">
      <c r="A645" s="1"/>
      <c r="B645" s="1"/>
      <c r="C645" s="115"/>
      <c r="D645" s="125"/>
      <c r="E645" s="150"/>
      <c r="F645" s="1"/>
      <c r="G645" s="1"/>
      <c r="H645" s="1"/>
      <c r="I645" s="1"/>
      <c r="J645" s="1"/>
      <c r="K645" s="1"/>
      <c r="L645" s="1"/>
      <c r="M645" s="1"/>
      <c r="N645" s="1"/>
      <c r="O645" s="1"/>
      <c r="P645" s="1"/>
      <c r="Q645" s="1"/>
      <c r="R645" s="1"/>
      <c r="S645" s="130"/>
      <c r="T645" s="131"/>
      <c r="U645" s="131"/>
      <c r="V645" s="1"/>
      <c r="W645" s="1"/>
      <c r="X645" s="1"/>
      <c r="Y645" s="1"/>
      <c r="Z645" s="1"/>
      <c r="AA645" s="1"/>
      <c r="AB645" s="1"/>
      <c r="AC645" s="1"/>
      <c r="AD645" s="1"/>
      <c r="AE645" s="1"/>
      <c r="AF645" s="1"/>
      <c r="AG645" s="1"/>
      <c r="AH645" s="1"/>
      <c r="AI645" s="1"/>
      <c r="AJ645" s="1"/>
      <c r="AK645" s="1"/>
      <c r="AL645" s="1"/>
      <c r="AM645" s="1"/>
      <c r="AN645" s="1"/>
      <c r="AO645" s="1"/>
    </row>
    <row r="646" spans="1:41" ht="14.25" customHeight="1">
      <c r="A646" s="1"/>
      <c r="B646" s="1"/>
      <c r="C646" s="115"/>
      <c r="D646" s="125"/>
      <c r="E646" s="150"/>
      <c r="F646" s="1"/>
      <c r="G646" s="1"/>
      <c r="H646" s="1"/>
      <c r="I646" s="1"/>
      <c r="J646" s="1"/>
      <c r="K646" s="1"/>
      <c r="L646" s="1"/>
      <c r="M646" s="1"/>
      <c r="N646" s="1"/>
      <c r="O646" s="1"/>
      <c r="P646" s="1"/>
      <c r="Q646" s="1"/>
      <c r="R646" s="1"/>
      <c r="S646" s="130"/>
      <c r="T646" s="131"/>
      <c r="U646" s="131"/>
      <c r="V646" s="1"/>
      <c r="W646" s="1"/>
      <c r="X646" s="1"/>
      <c r="Y646" s="1"/>
      <c r="Z646" s="1"/>
      <c r="AA646" s="1"/>
      <c r="AB646" s="1"/>
      <c r="AC646" s="1"/>
      <c r="AD646" s="1"/>
      <c r="AE646" s="1"/>
      <c r="AF646" s="1"/>
      <c r="AG646" s="1"/>
      <c r="AH646" s="1"/>
      <c r="AI646" s="1"/>
      <c r="AJ646" s="1"/>
      <c r="AK646" s="1"/>
      <c r="AL646" s="1"/>
      <c r="AM646" s="1"/>
      <c r="AN646" s="1"/>
      <c r="AO646" s="1"/>
    </row>
    <row r="647" spans="1:41" ht="14.25" customHeight="1">
      <c r="A647" s="1"/>
      <c r="B647" s="1"/>
      <c r="C647" s="115"/>
      <c r="D647" s="125"/>
      <c r="E647" s="150"/>
      <c r="F647" s="1"/>
      <c r="G647" s="1"/>
      <c r="H647" s="1"/>
      <c r="I647" s="1"/>
      <c r="J647" s="1"/>
      <c r="K647" s="1"/>
      <c r="L647" s="1"/>
      <c r="M647" s="1"/>
      <c r="N647" s="1"/>
      <c r="O647" s="1"/>
      <c r="P647" s="1"/>
      <c r="Q647" s="1"/>
      <c r="R647" s="1"/>
      <c r="S647" s="130"/>
      <c r="T647" s="131"/>
      <c r="U647" s="131"/>
      <c r="V647" s="1"/>
      <c r="W647" s="1"/>
      <c r="X647" s="1"/>
      <c r="Y647" s="1"/>
      <c r="Z647" s="1"/>
      <c r="AA647" s="1"/>
      <c r="AB647" s="1"/>
      <c r="AC647" s="1"/>
      <c r="AD647" s="1"/>
      <c r="AE647" s="1"/>
      <c r="AF647" s="1"/>
      <c r="AG647" s="1"/>
      <c r="AH647" s="1"/>
      <c r="AI647" s="1"/>
      <c r="AJ647" s="1"/>
      <c r="AK647" s="1"/>
      <c r="AL647" s="1"/>
      <c r="AM647" s="1"/>
      <c r="AN647" s="1"/>
      <c r="AO647" s="1"/>
    </row>
    <row r="648" spans="1:41" ht="14.25" customHeight="1">
      <c r="A648" s="1"/>
      <c r="B648" s="1"/>
      <c r="C648" s="115"/>
      <c r="D648" s="125"/>
      <c r="E648" s="150"/>
      <c r="F648" s="1"/>
      <c r="G648" s="1"/>
      <c r="H648" s="1"/>
      <c r="I648" s="1"/>
      <c r="J648" s="1"/>
      <c r="K648" s="1"/>
      <c r="L648" s="1"/>
      <c r="M648" s="1"/>
      <c r="N648" s="1"/>
      <c r="O648" s="1"/>
      <c r="P648" s="1"/>
      <c r="Q648" s="1"/>
      <c r="R648" s="1"/>
      <c r="S648" s="130"/>
      <c r="T648" s="131"/>
      <c r="U648" s="131"/>
      <c r="V648" s="1"/>
      <c r="W648" s="1"/>
      <c r="X648" s="1"/>
      <c r="Y648" s="1"/>
      <c r="Z648" s="1"/>
      <c r="AA648" s="1"/>
      <c r="AB648" s="1"/>
      <c r="AC648" s="1"/>
      <c r="AD648" s="1"/>
      <c r="AE648" s="1"/>
      <c r="AF648" s="1"/>
      <c r="AG648" s="1"/>
      <c r="AH648" s="1"/>
      <c r="AI648" s="1"/>
      <c r="AJ648" s="1"/>
      <c r="AK648" s="1"/>
      <c r="AL648" s="1"/>
      <c r="AM648" s="1"/>
      <c r="AN648" s="1"/>
      <c r="AO648" s="1"/>
    </row>
    <row r="649" spans="1:41" ht="14.25" customHeight="1">
      <c r="A649" s="1"/>
      <c r="B649" s="1"/>
      <c r="C649" s="115"/>
      <c r="D649" s="125"/>
      <c r="E649" s="150"/>
      <c r="F649" s="1"/>
      <c r="G649" s="1"/>
      <c r="H649" s="1"/>
      <c r="I649" s="1"/>
      <c r="J649" s="1"/>
      <c r="K649" s="1"/>
      <c r="L649" s="1"/>
      <c r="M649" s="1"/>
      <c r="N649" s="1"/>
      <c r="O649" s="1"/>
      <c r="P649" s="1"/>
      <c r="Q649" s="1"/>
      <c r="R649" s="1"/>
      <c r="S649" s="130"/>
      <c r="T649" s="131"/>
      <c r="U649" s="131"/>
      <c r="V649" s="1"/>
      <c r="W649" s="1"/>
      <c r="X649" s="1"/>
      <c r="Y649" s="1"/>
      <c r="Z649" s="1"/>
      <c r="AA649" s="1"/>
      <c r="AB649" s="1"/>
      <c r="AC649" s="1"/>
      <c r="AD649" s="1"/>
      <c r="AE649" s="1"/>
      <c r="AF649" s="1"/>
      <c r="AG649" s="1"/>
      <c r="AH649" s="1"/>
      <c r="AI649" s="1"/>
      <c r="AJ649" s="1"/>
      <c r="AK649" s="1"/>
      <c r="AL649" s="1"/>
      <c r="AM649" s="1"/>
      <c r="AN649" s="1"/>
      <c r="AO649" s="1"/>
    </row>
    <row r="650" spans="1:41" ht="14.25" customHeight="1">
      <c r="A650" s="1"/>
      <c r="B650" s="1"/>
      <c r="C650" s="115"/>
      <c r="D650" s="125"/>
      <c r="E650" s="150"/>
      <c r="F650" s="1"/>
      <c r="G650" s="1"/>
      <c r="H650" s="1"/>
      <c r="I650" s="1"/>
      <c r="J650" s="1"/>
      <c r="K650" s="1"/>
      <c r="L650" s="1"/>
      <c r="M650" s="1"/>
      <c r="N650" s="1"/>
      <c r="O650" s="1"/>
      <c r="P650" s="1"/>
      <c r="Q650" s="1"/>
      <c r="R650" s="1"/>
      <c r="S650" s="130"/>
      <c r="T650" s="131"/>
      <c r="U650" s="131"/>
      <c r="V650" s="1"/>
      <c r="W650" s="1"/>
      <c r="X650" s="1"/>
      <c r="Y650" s="1"/>
      <c r="Z650" s="1"/>
      <c r="AA650" s="1"/>
      <c r="AB650" s="1"/>
      <c r="AC650" s="1"/>
      <c r="AD650" s="1"/>
      <c r="AE650" s="1"/>
      <c r="AF650" s="1"/>
      <c r="AG650" s="1"/>
      <c r="AH650" s="1"/>
      <c r="AI650" s="1"/>
      <c r="AJ650" s="1"/>
      <c r="AK650" s="1"/>
      <c r="AL650" s="1"/>
      <c r="AM650" s="1"/>
      <c r="AN650" s="1"/>
      <c r="AO650" s="1"/>
    </row>
    <row r="651" spans="1:41" ht="14.25" customHeight="1">
      <c r="A651" s="1"/>
      <c r="B651" s="1"/>
      <c r="C651" s="115"/>
      <c r="D651" s="125"/>
      <c r="E651" s="150"/>
      <c r="F651" s="1"/>
      <c r="G651" s="1"/>
      <c r="H651" s="1"/>
      <c r="I651" s="1"/>
      <c r="J651" s="1"/>
      <c r="K651" s="1"/>
      <c r="L651" s="1"/>
      <c r="M651" s="1"/>
      <c r="N651" s="1"/>
      <c r="O651" s="1"/>
      <c r="P651" s="1"/>
      <c r="Q651" s="1"/>
      <c r="R651" s="1"/>
      <c r="S651" s="130"/>
      <c r="T651" s="131"/>
      <c r="U651" s="131"/>
      <c r="V651" s="1"/>
      <c r="W651" s="1"/>
      <c r="X651" s="1"/>
      <c r="Y651" s="1"/>
      <c r="Z651" s="1"/>
      <c r="AA651" s="1"/>
      <c r="AB651" s="1"/>
      <c r="AC651" s="1"/>
      <c r="AD651" s="1"/>
      <c r="AE651" s="1"/>
      <c r="AF651" s="1"/>
      <c r="AG651" s="1"/>
      <c r="AH651" s="1"/>
      <c r="AI651" s="1"/>
      <c r="AJ651" s="1"/>
      <c r="AK651" s="1"/>
      <c r="AL651" s="1"/>
      <c r="AM651" s="1"/>
      <c r="AN651" s="1"/>
      <c r="AO651" s="1"/>
    </row>
    <row r="652" spans="1:41" ht="14.25" customHeight="1">
      <c r="A652" s="1"/>
      <c r="B652" s="1"/>
      <c r="C652" s="115"/>
      <c r="D652" s="125"/>
      <c r="E652" s="150"/>
      <c r="F652" s="1"/>
      <c r="G652" s="1"/>
      <c r="H652" s="1"/>
      <c r="I652" s="1"/>
      <c r="J652" s="1"/>
      <c r="K652" s="1"/>
      <c r="L652" s="1"/>
      <c r="M652" s="1"/>
      <c r="N652" s="1"/>
      <c r="O652" s="1"/>
      <c r="P652" s="1"/>
      <c r="Q652" s="1"/>
      <c r="R652" s="1"/>
      <c r="S652" s="130"/>
      <c r="T652" s="131"/>
      <c r="U652" s="131"/>
      <c r="V652" s="1"/>
      <c r="W652" s="1"/>
      <c r="X652" s="1"/>
      <c r="Y652" s="1"/>
      <c r="Z652" s="1"/>
      <c r="AA652" s="1"/>
      <c r="AB652" s="1"/>
      <c r="AC652" s="1"/>
      <c r="AD652" s="1"/>
      <c r="AE652" s="1"/>
      <c r="AF652" s="1"/>
      <c r="AG652" s="1"/>
      <c r="AH652" s="1"/>
      <c r="AI652" s="1"/>
      <c r="AJ652" s="1"/>
      <c r="AK652" s="1"/>
      <c r="AL652" s="1"/>
      <c r="AM652" s="1"/>
      <c r="AN652" s="1"/>
      <c r="AO652" s="1"/>
    </row>
    <row r="653" spans="1:41" ht="14.25" customHeight="1">
      <c r="A653" s="1"/>
      <c r="B653" s="1"/>
      <c r="C653" s="115"/>
      <c r="D653" s="125"/>
      <c r="E653" s="150"/>
      <c r="F653" s="1"/>
      <c r="G653" s="1"/>
      <c r="H653" s="1"/>
      <c r="I653" s="1"/>
      <c r="J653" s="1"/>
      <c r="K653" s="1"/>
      <c r="L653" s="1"/>
      <c r="M653" s="1"/>
      <c r="N653" s="1"/>
      <c r="O653" s="1"/>
      <c r="P653" s="1"/>
      <c r="Q653" s="1"/>
      <c r="R653" s="1"/>
      <c r="S653" s="130"/>
      <c r="T653" s="131"/>
      <c r="U653" s="131"/>
      <c r="V653" s="1"/>
      <c r="W653" s="1"/>
      <c r="X653" s="1"/>
      <c r="Y653" s="1"/>
      <c r="Z653" s="1"/>
      <c r="AA653" s="1"/>
      <c r="AB653" s="1"/>
      <c r="AC653" s="1"/>
      <c r="AD653" s="1"/>
      <c r="AE653" s="1"/>
      <c r="AF653" s="1"/>
      <c r="AG653" s="1"/>
      <c r="AH653" s="1"/>
      <c r="AI653" s="1"/>
      <c r="AJ653" s="1"/>
      <c r="AK653" s="1"/>
      <c r="AL653" s="1"/>
      <c r="AM653" s="1"/>
      <c r="AN653" s="1"/>
      <c r="AO653" s="1"/>
    </row>
    <row r="654" spans="1:41" ht="14.25" customHeight="1">
      <c r="A654" s="1"/>
      <c r="B654" s="1"/>
      <c r="C654" s="115"/>
      <c r="D654" s="125"/>
      <c r="E654" s="150"/>
      <c r="F654" s="1"/>
      <c r="G654" s="1"/>
      <c r="H654" s="1"/>
      <c r="I654" s="1"/>
      <c r="J654" s="1"/>
      <c r="K654" s="1"/>
      <c r="L654" s="1"/>
      <c r="M654" s="1"/>
      <c r="N654" s="1"/>
      <c r="O654" s="1"/>
      <c r="P654" s="1"/>
      <c r="Q654" s="1"/>
      <c r="R654" s="1"/>
      <c r="S654" s="130"/>
      <c r="T654" s="131"/>
      <c r="U654" s="131"/>
      <c r="V654" s="1"/>
      <c r="W654" s="1"/>
      <c r="X654" s="1"/>
      <c r="Y654" s="1"/>
      <c r="Z654" s="1"/>
      <c r="AA654" s="1"/>
      <c r="AB654" s="1"/>
      <c r="AC654" s="1"/>
      <c r="AD654" s="1"/>
      <c r="AE654" s="1"/>
      <c r="AF654" s="1"/>
      <c r="AG654" s="1"/>
      <c r="AH654" s="1"/>
      <c r="AI654" s="1"/>
      <c r="AJ654" s="1"/>
      <c r="AK654" s="1"/>
      <c r="AL654" s="1"/>
      <c r="AM654" s="1"/>
      <c r="AN654" s="1"/>
      <c r="AO654" s="1"/>
    </row>
    <row r="655" spans="1:41" ht="14.25" customHeight="1">
      <c r="A655" s="1"/>
      <c r="B655" s="1"/>
      <c r="C655" s="115"/>
      <c r="D655" s="125"/>
      <c r="E655" s="150"/>
      <c r="F655" s="1"/>
      <c r="G655" s="1"/>
      <c r="H655" s="1"/>
      <c r="I655" s="1"/>
      <c r="J655" s="1"/>
      <c r="K655" s="1"/>
      <c r="L655" s="1"/>
      <c r="M655" s="1"/>
      <c r="N655" s="1"/>
      <c r="O655" s="1"/>
      <c r="P655" s="1"/>
      <c r="Q655" s="1"/>
      <c r="R655" s="1"/>
      <c r="S655" s="130"/>
      <c r="T655" s="131"/>
      <c r="U655" s="131"/>
      <c r="V655" s="1"/>
      <c r="W655" s="1"/>
      <c r="X655" s="1"/>
      <c r="Y655" s="1"/>
      <c r="Z655" s="1"/>
      <c r="AA655" s="1"/>
      <c r="AB655" s="1"/>
      <c r="AC655" s="1"/>
      <c r="AD655" s="1"/>
      <c r="AE655" s="1"/>
      <c r="AF655" s="1"/>
      <c r="AG655" s="1"/>
      <c r="AH655" s="1"/>
      <c r="AI655" s="1"/>
      <c r="AJ655" s="1"/>
      <c r="AK655" s="1"/>
      <c r="AL655" s="1"/>
      <c r="AM655" s="1"/>
      <c r="AN655" s="1"/>
      <c r="AO655" s="1"/>
    </row>
    <row r="656" spans="1:41" ht="14.25" customHeight="1">
      <c r="A656" s="1"/>
      <c r="B656" s="1"/>
      <c r="C656" s="115"/>
      <c r="D656" s="125"/>
      <c r="E656" s="150"/>
      <c r="F656" s="1"/>
      <c r="G656" s="1"/>
      <c r="H656" s="1"/>
      <c r="I656" s="1"/>
      <c r="J656" s="1"/>
      <c r="K656" s="1"/>
      <c r="L656" s="1"/>
      <c r="M656" s="1"/>
      <c r="N656" s="1"/>
      <c r="O656" s="1"/>
      <c r="P656" s="1"/>
      <c r="Q656" s="1"/>
      <c r="R656" s="1"/>
      <c r="S656" s="130"/>
      <c r="T656" s="131"/>
      <c r="U656" s="131"/>
      <c r="V656" s="1"/>
      <c r="W656" s="1"/>
      <c r="X656" s="1"/>
      <c r="Y656" s="1"/>
      <c r="Z656" s="1"/>
      <c r="AA656" s="1"/>
      <c r="AB656" s="1"/>
      <c r="AC656" s="1"/>
      <c r="AD656" s="1"/>
      <c r="AE656" s="1"/>
      <c r="AF656" s="1"/>
      <c r="AG656" s="1"/>
      <c r="AH656" s="1"/>
      <c r="AI656" s="1"/>
      <c r="AJ656" s="1"/>
      <c r="AK656" s="1"/>
      <c r="AL656" s="1"/>
      <c r="AM656" s="1"/>
      <c r="AN656" s="1"/>
      <c r="AO656" s="1"/>
    </row>
    <row r="657" spans="1:41" ht="14.25" customHeight="1">
      <c r="A657" s="1"/>
      <c r="B657" s="1"/>
      <c r="C657" s="115"/>
      <c r="D657" s="125"/>
      <c r="E657" s="150"/>
      <c r="F657" s="1"/>
      <c r="G657" s="1"/>
      <c r="H657" s="1"/>
      <c r="I657" s="1"/>
      <c r="J657" s="1"/>
      <c r="K657" s="1"/>
      <c r="L657" s="1"/>
      <c r="M657" s="1"/>
      <c r="N657" s="1"/>
      <c r="O657" s="1"/>
      <c r="P657" s="1"/>
      <c r="Q657" s="1"/>
      <c r="R657" s="1"/>
      <c r="S657" s="130"/>
      <c r="T657" s="131"/>
      <c r="U657" s="131"/>
      <c r="V657" s="1"/>
      <c r="W657" s="1"/>
      <c r="X657" s="1"/>
      <c r="Y657" s="1"/>
      <c r="Z657" s="1"/>
      <c r="AA657" s="1"/>
      <c r="AB657" s="1"/>
      <c r="AC657" s="1"/>
      <c r="AD657" s="1"/>
      <c r="AE657" s="1"/>
      <c r="AF657" s="1"/>
      <c r="AG657" s="1"/>
      <c r="AH657" s="1"/>
      <c r="AI657" s="1"/>
      <c r="AJ657" s="1"/>
      <c r="AK657" s="1"/>
      <c r="AL657" s="1"/>
      <c r="AM657" s="1"/>
      <c r="AN657" s="1"/>
      <c r="AO657" s="1"/>
    </row>
    <row r="658" spans="1:41" ht="14.25" customHeight="1">
      <c r="A658" s="1"/>
      <c r="B658" s="1"/>
      <c r="C658" s="115"/>
      <c r="D658" s="125"/>
      <c r="E658" s="150"/>
      <c r="F658" s="1"/>
      <c r="G658" s="1"/>
      <c r="H658" s="1"/>
      <c r="I658" s="1"/>
      <c r="J658" s="1"/>
      <c r="K658" s="1"/>
      <c r="L658" s="1"/>
      <c r="M658" s="1"/>
      <c r="N658" s="1"/>
      <c r="O658" s="1"/>
      <c r="P658" s="1"/>
      <c r="Q658" s="1"/>
      <c r="R658" s="1"/>
      <c r="S658" s="130"/>
      <c r="T658" s="131"/>
      <c r="U658" s="131"/>
      <c r="V658" s="1"/>
      <c r="W658" s="1"/>
      <c r="X658" s="1"/>
      <c r="Y658" s="1"/>
      <c r="Z658" s="1"/>
      <c r="AA658" s="1"/>
      <c r="AB658" s="1"/>
      <c r="AC658" s="1"/>
      <c r="AD658" s="1"/>
      <c r="AE658" s="1"/>
      <c r="AF658" s="1"/>
      <c r="AG658" s="1"/>
      <c r="AH658" s="1"/>
      <c r="AI658" s="1"/>
      <c r="AJ658" s="1"/>
      <c r="AK658" s="1"/>
      <c r="AL658" s="1"/>
      <c r="AM658" s="1"/>
      <c r="AN658" s="1"/>
      <c r="AO658" s="1"/>
    </row>
    <row r="659" spans="1:41" ht="14.25" customHeight="1">
      <c r="A659" s="1"/>
      <c r="B659" s="1"/>
      <c r="C659" s="115"/>
      <c r="D659" s="125"/>
      <c r="E659" s="150"/>
      <c r="F659" s="1"/>
      <c r="G659" s="1"/>
      <c r="H659" s="1"/>
      <c r="I659" s="1"/>
      <c r="J659" s="1"/>
      <c r="K659" s="1"/>
      <c r="L659" s="1"/>
      <c r="M659" s="1"/>
      <c r="N659" s="1"/>
      <c r="O659" s="1"/>
      <c r="P659" s="1"/>
      <c r="Q659" s="1"/>
      <c r="R659" s="1"/>
      <c r="S659" s="130"/>
      <c r="T659" s="131"/>
      <c r="U659" s="131"/>
      <c r="V659" s="1"/>
      <c r="W659" s="1"/>
      <c r="X659" s="1"/>
      <c r="Y659" s="1"/>
      <c r="Z659" s="1"/>
      <c r="AA659" s="1"/>
      <c r="AB659" s="1"/>
      <c r="AC659" s="1"/>
      <c r="AD659" s="1"/>
      <c r="AE659" s="1"/>
      <c r="AF659" s="1"/>
      <c r="AG659" s="1"/>
      <c r="AH659" s="1"/>
      <c r="AI659" s="1"/>
      <c r="AJ659" s="1"/>
      <c r="AK659" s="1"/>
      <c r="AL659" s="1"/>
      <c r="AM659" s="1"/>
      <c r="AN659" s="1"/>
      <c r="AO659" s="1"/>
    </row>
    <row r="660" spans="1:41" ht="14.25" customHeight="1">
      <c r="A660" s="1"/>
      <c r="B660" s="1"/>
      <c r="C660" s="115"/>
      <c r="D660" s="125"/>
      <c r="E660" s="150"/>
      <c r="F660" s="1"/>
      <c r="G660" s="1"/>
      <c r="H660" s="1"/>
      <c r="I660" s="1"/>
      <c r="J660" s="1"/>
      <c r="K660" s="1"/>
      <c r="L660" s="1"/>
      <c r="M660" s="1"/>
      <c r="N660" s="1"/>
      <c r="O660" s="1"/>
      <c r="P660" s="1"/>
      <c r="Q660" s="1"/>
      <c r="R660" s="1"/>
      <c r="S660" s="130"/>
      <c r="T660" s="131"/>
      <c r="U660" s="131"/>
      <c r="V660" s="1"/>
      <c r="W660" s="1"/>
      <c r="X660" s="1"/>
      <c r="Y660" s="1"/>
      <c r="Z660" s="1"/>
      <c r="AA660" s="1"/>
      <c r="AB660" s="1"/>
      <c r="AC660" s="1"/>
      <c r="AD660" s="1"/>
      <c r="AE660" s="1"/>
      <c r="AF660" s="1"/>
      <c r="AG660" s="1"/>
      <c r="AH660" s="1"/>
      <c r="AI660" s="1"/>
      <c r="AJ660" s="1"/>
      <c r="AK660" s="1"/>
      <c r="AL660" s="1"/>
      <c r="AM660" s="1"/>
      <c r="AN660" s="1"/>
      <c r="AO660" s="1"/>
    </row>
    <row r="661" spans="1:41" ht="14.25" customHeight="1">
      <c r="A661" s="1"/>
      <c r="B661" s="1"/>
      <c r="C661" s="115"/>
      <c r="D661" s="125"/>
      <c r="E661" s="150"/>
      <c r="F661" s="1"/>
      <c r="G661" s="1"/>
      <c r="H661" s="1"/>
      <c r="I661" s="1"/>
      <c r="J661" s="1"/>
      <c r="K661" s="1"/>
      <c r="L661" s="1"/>
      <c r="M661" s="1"/>
      <c r="N661" s="1"/>
      <c r="O661" s="1"/>
      <c r="P661" s="1"/>
      <c r="Q661" s="1"/>
      <c r="R661" s="1"/>
      <c r="S661" s="130"/>
      <c r="T661" s="131"/>
      <c r="U661" s="131"/>
      <c r="V661" s="1"/>
      <c r="W661" s="1"/>
      <c r="X661" s="1"/>
      <c r="Y661" s="1"/>
      <c r="Z661" s="1"/>
      <c r="AA661" s="1"/>
      <c r="AB661" s="1"/>
      <c r="AC661" s="1"/>
      <c r="AD661" s="1"/>
      <c r="AE661" s="1"/>
      <c r="AF661" s="1"/>
      <c r="AG661" s="1"/>
      <c r="AH661" s="1"/>
      <c r="AI661" s="1"/>
      <c r="AJ661" s="1"/>
      <c r="AK661" s="1"/>
      <c r="AL661" s="1"/>
      <c r="AM661" s="1"/>
      <c r="AN661" s="1"/>
      <c r="AO661" s="1"/>
    </row>
    <row r="662" spans="1:41" ht="14.25" customHeight="1">
      <c r="A662" s="1"/>
      <c r="B662" s="1"/>
      <c r="C662" s="115"/>
      <c r="D662" s="125"/>
      <c r="E662" s="150"/>
      <c r="F662" s="1"/>
      <c r="G662" s="1"/>
      <c r="H662" s="1"/>
      <c r="I662" s="1"/>
      <c r="J662" s="1"/>
      <c r="K662" s="1"/>
      <c r="L662" s="1"/>
      <c r="M662" s="1"/>
      <c r="N662" s="1"/>
      <c r="O662" s="1"/>
      <c r="P662" s="1"/>
      <c r="Q662" s="1"/>
      <c r="R662" s="1"/>
      <c r="S662" s="130"/>
      <c r="T662" s="131"/>
      <c r="U662" s="131"/>
      <c r="V662" s="1"/>
      <c r="W662" s="1"/>
      <c r="X662" s="1"/>
      <c r="Y662" s="1"/>
      <c r="Z662" s="1"/>
      <c r="AA662" s="1"/>
      <c r="AB662" s="1"/>
      <c r="AC662" s="1"/>
      <c r="AD662" s="1"/>
      <c r="AE662" s="1"/>
      <c r="AF662" s="1"/>
      <c r="AG662" s="1"/>
      <c r="AH662" s="1"/>
      <c r="AI662" s="1"/>
      <c r="AJ662" s="1"/>
      <c r="AK662" s="1"/>
      <c r="AL662" s="1"/>
      <c r="AM662" s="1"/>
      <c r="AN662" s="1"/>
      <c r="AO662" s="1"/>
    </row>
    <row r="663" spans="1:41" ht="14.25" customHeight="1">
      <c r="A663" s="1"/>
      <c r="B663" s="1"/>
      <c r="C663" s="115"/>
      <c r="D663" s="125"/>
      <c r="E663" s="150"/>
      <c r="F663" s="1"/>
      <c r="G663" s="1"/>
      <c r="H663" s="1"/>
      <c r="I663" s="1"/>
      <c r="J663" s="1"/>
      <c r="K663" s="1"/>
      <c r="L663" s="1"/>
      <c r="M663" s="1"/>
      <c r="N663" s="1"/>
      <c r="O663" s="1"/>
      <c r="P663" s="1"/>
      <c r="Q663" s="1"/>
      <c r="R663" s="1"/>
      <c r="S663" s="130"/>
      <c r="T663" s="131"/>
      <c r="U663" s="131"/>
      <c r="V663" s="1"/>
      <c r="W663" s="1"/>
      <c r="X663" s="1"/>
      <c r="Y663" s="1"/>
      <c r="Z663" s="1"/>
      <c r="AA663" s="1"/>
      <c r="AB663" s="1"/>
      <c r="AC663" s="1"/>
      <c r="AD663" s="1"/>
      <c r="AE663" s="1"/>
      <c r="AF663" s="1"/>
      <c r="AG663" s="1"/>
      <c r="AH663" s="1"/>
      <c r="AI663" s="1"/>
      <c r="AJ663" s="1"/>
      <c r="AK663" s="1"/>
      <c r="AL663" s="1"/>
      <c r="AM663" s="1"/>
      <c r="AN663" s="1"/>
      <c r="AO663" s="1"/>
    </row>
    <row r="664" spans="1:41" ht="14.25" customHeight="1">
      <c r="A664" s="1"/>
      <c r="B664" s="1"/>
      <c r="C664" s="115"/>
      <c r="D664" s="125"/>
      <c r="E664" s="150"/>
      <c r="F664" s="1"/>
      <c r="G664" s="1"/>
      <c r="H664" s="1"/>
      <c r="I664" s="1"/>
      <c r="J664" s="1"/>
      <c r="K664" s="1"/>
      <c r="L664" s="1"/>
      <c r="M664" s="1"/>
      <c r="N664" s="1"/>
      <c r="O664" s="1"/>
      <c r="P664" s="1"/>
      <c r="Q664" s="1"/>
      <c r="R664" s="1"/>
      <c r="S664" s="130"/>
      <c r="T664" s="131"/>
      <c r="U664" s="131"/>
      <c r="V664" s="1"/>
      <c r="W664" s="1"/>
      <c r="X664" s="1"/>
      <c r="Y664" s="1"/>
      <c r="Z664" s="1"/>
      <c r="AA664" s="1"/>
      <c r="AB664" s="1"/>
      <c r="AC664" s="1"/>
      <c r="AD664" s="1"/>
      <c r="AE664" s="1"/>
      <c r="AF664" s="1"/>
      <c r="AG664" s="1"/>
      <c r="AH664" s="1"/>
      <c r="AI664" s="1"/>
      <c r="AJ664" s="1"/>
      <c r="AK664" s="1"/>
      <c r="AL664" s="1"/>
      <c r="AM664" s="1"/>
      <c r="AN664" s="1"/>
      <c r="AO664" s="1"/>
    </row>
    <row r="665" spans="1:41" ht="14.25" customHeight="1">
      <c r="A665" s="1"/>
      <c r="B665" s="1"/>
      <c r="C665" s="115"/>
      <c r="D665" s="125"/>
      <c r="E665" s="150"/>
      <c r="F665" s="1"/>
      <c r="G665" s="1"/>
      <c r="H665" s="1"/>
      <c r="I665" s="1"/>
      <c r="J665" s="1"/>
      <c r="K665" s="1"/>
      <c r="L665" s="1"/>
      <c r="M665" s="1"/>
      <c r="N665" s="1"/>
      <c r="O665" s="1"/>
      <c r="P665" s="1"/>
      <c r="Q665" s="1"/>
      <c r="R665" s="1"/>
      <c r="S665" s="130"/>
      <c r="T665" s="131"/>
      <c r="U665" s="131"/>
      <c r="V665" s="1"/>
      <c r="W665" s="1"/>
      <c r="X665" s="1"/>
      <c r="Y665" s="1"/>
      <c r="Z665" s="1"/>
      <c r="AA665" s="1"/>
      <c r="AB665" s="1"/>
      <c r="AC665" s="1"/>
      <c r="AD665" s="1"/>
      <c r="AE665" s="1"/>
      <c r="AF665" s="1"/>
      <c r="AG665" s="1"/>
      <c r="AH665" s="1"/>
      <c r="AI665" s="1"/>
      <c r="AJ665" s="1"/>
      <c r="AK665" s="1"/>
      <c r="AL665" s="1"/>
      <c r="AM665" s="1"/>
      <c r="AN665" s="1"/>
      <c r="AO665" s="1"/>
    </row>
    <row r="666" spans="1:41" ht="14.25" customHeight="1">
      <c r="A666" s="1"/>
      <c r="B666" s="1"/>
      <c r="C666" s="115"/>
      <c r="D666" s="125"/>
      <c r="E666" s="150"/>
      <c r="F666" s="1"/>
      <c r="G666" s="1"/>
      <c r="H666" s="1"/>
      <c r="I666" s="1"/>
      <c r="J666" s="1"/>
      <c r="K666" s="1"/>
      <c r="L666" s="1"/>
      <c r="M666" s="1"/>
      <c r="N666" s="1"/>
      <c r="O666" s="1"/>
      <c r="P666" s="1"/>
      <c r="Q666" s="1"/>
      <c r="R666" s="1"/>
      <c r="S666" s="130"/>
      <c r="T666" s="131"/>
      <c r="U666" s="131"/>
      <c r="V666" s="1"/>
      <c r="W666" s="1"/>
      <c r="X666" s="1"/>
      <c r="Y666" s="1"/>
      <c r="Z666" s="1"/>
      <c r="AA666" s="1"/>
      <c r="AB666" s="1"/>
      <c r="AC666" s="1"/>
      <c r="AD666" s="1"/>
      <c r="AE666" s="1"/>
      <c r="AF666" s="1"/>
      <c r="AG666" s="1"/>
      <c r="AH666" s="1"/>
      <c r="AI666" s="1"/>
      <c r="AJ666" s="1"/>
      <c r="AK666" s="1"/>
      <c r="AL666" s="1"/>
      <c r="AM666" s="1"/>
      <c r="AN666" s="1"/>
      <c r="AO666" s="1"/>
    </row>
    <row r="667" spans="1:41" ht="14.25" customHeight="1">
      <c r="A667" s="1"/>
      <c r="B667" s="1"/>
      <c r="C667" s="115"/>
      <c r="D667" s="125"/>
      <c r="E667" s="150"/>
      <c r="F667" s="1"/>
      <c r="G667" s="1"/>
      <c r="H667" s="1"/>
      <c r="I667" s="1"/>
      <c r="J667" s="1"/>
      <c r="K667" s="1"/>
      <c r="L667" s="1"/>
      <c r="M667" s="1"/>
      <c r="N667" s="1"/>
      <c r="O667" s="1"/>
      <c r="P667" s="1"/>
      <c r="Q667" s="1"/>
      <c r="R667" s="1"/>
      <c r="S667" s="130"/>
      <c r="T667" s="131"/>
      <c r="U667" s="131"/>
      <c r="V667" s="1"/>
      <c r="W667" s="1"/>
      <c r="X667" s="1"/>
      <c r="Y667" s="1"/>
      <c r="Z667" s="1"/>
      <c r="AA667" s="1"/>
      <c r="AB667" s="1"/>
      <c r="AC667" s="1"/>
      <c r="AD667" s="1"/>
      <c r="AE667" s="1"/>
      <c r="AF667" s="1"/>
      <c r="AG667" s="1"/>
      <c r="AH667" s="1"/>
      <c r="AI667" s="1"/>
      <c r="AJ667" s="1"/>
      <c r="AK667" s="1"/>
      <c r="AL667" s="1"/>
      <c r="AM667" s="1"/>
      <c r="AN667" s="1"/>
      <c r="AO667" s="1"/>
    </row>
    <row r="668" spans="1:41" ht="14.25" customHeight="1">
      <c r="A668" s="1"/>
      <c r="B668" s="1"/>
      <c r="C668" s="115"/>
      <c r="D668" s="125"/>
      <c r="E668" s="150"/>
      <c r="F668" s="1"/>
      <c r="G668" s="1"/>
      <c r="H668" s="1"/>
      <c r="I668" s="1"/>
      <c r="J668" s="1"/>
      <c r="K668" s="1"/>
      <c r="L668" s="1"/>
      <c r="M668" s="1"/>
      <c r="N668" s="1"/>
      <c r="O668" s="1"/>
      <c r="P668" s="1"/>
      <c r="Q668" s="1"/>
      <c r="R668" s="1"/>
      <c r="S668" s="130"/>
      <c r="T668" s="131"/>
      <c r="U668" s="131"/>
      <c r="V668" s="1"/>
      <c r="W668" s="1"/>
      <c r="X668" s="1"/>
      <c r="Y668" s="1"/>
      <c r="Z668" s="1"/>
      <c r="AA668" s="1"/>
      <c r="AB668" s="1"/>
      <c r="AC668" s="1"/>
      <c r="AD668" s="1"/>
      <c r="AE668" s="1"/>
      <c r="AF668" s="1"/>
      <c r="AG668" s="1"/>
      <c r="AH668" s="1"/>
      <c r="AI668" s="1"/>
      <c r="AJ668" s="1"/>
      <c r="AK668" s="1"/>
      <c r="AL668" s="1"/>
      <c r="AM668" s="1"/>
      <c r="AN668" s="1"/>
      <c r="AO668" s="1"/>
    </row>
    <row r="669" spans="1:41" ht="14.25" customHeight="1">
      <c r="A669" s="1"/>
      <c r="B669" s="1"/>
      <c r="C669" s="115"/>
      <c r="D669" s="125"/>
      <c r="E669" s="150"/>
      <c r="F669" s="1"/>
      <c r="G669" s="1"/>
      <c r="H669" s="1"/>
      <c r="I669" s="1"/>
      <c r="J669" s="1"/>
      <c r="K669" s="1"/>
      <c r="L669" s="1"/>
      <c r="M669" s="1"/>
      <c r="N669" s="1"/>
      <c r="O669" s="1"/>
      <c r="P669" s="1"/>
      <c r="Q669" s="1"/>
      <c r="R669" s="1"/>
      <c r="S669" s="130"/>
      <c r="T669" s="131"/>
      <c r="U669" s="131"/>
      <c r="V669" s="1"/>
      <c r="W669" s="1"/>
      <c r="X669" s="1"/>
      <c r="Y669" s="1"/>
      <c r="Z669" s="1"/>
      <c r="AA669" s="1"/>
      <c r="AB669" s="1"/>
      <c r="AC669" s="1"/>
      <c r="AD669" s="1"/>
      <c r="AE669" s="1"/>
      <c r="AF669" s="1"/>
      <c r="AG669" s="1"/>
      <c r="AH669" s="1"/>
      <c r="AI669" s="1"/>
      <c r="AJ669" s="1"/>
      <c r="AK669" s="1"/>
      <c r="AL669" s="1"/>
      <c r="AM669" s="1"/>
      <c r="AN669" s="1"/>
      <c r="AO669" s="1"/>
    </row>
  </sheetData>
  <mergeCells count="2308">
    <mergeCell ref="J407:K407"/>
    <mergeCell ref="L407:M407"/>
    <mergeCell ref="F408:G408"/>
    <mergeCell ref="H408:I408"/>
    <mergeCell ref="F395:G395"/>
    <mergeCell ref="H395:I395"/>
    <mergeCell ref="J395:K395"/>
    <mergeCell ref="L395:M395"/>
    <mergeCell ref="F396:G396"/>
    <mergeCell ref="H396:I396"/>
    <mergeCell ref="H398:I398"/>
    <mergeCell ref="J398:K398"/>
    <mergeCell ref="J396:K396"/>
    <mergeCell ref="L396:M396"/>
    <mergeCell ref="F397:G397"/>
    <mergeCell ref="H397:I397"/>
    <mergeCell ref="J397:K397"/>
    <mergeCell ref="L397:M397"/>
    <mergeCell ref="L398:M398"/>
    <mergeCell ref="J400:K400"/>
    <mergeCell ref="L400:M400"/>
    <mergeCell ref="F398:G398"/>
    <mergeCell ref="F399:G399"/>
    <mergeCell ref="H399:I399"/>
    <mergeCell ref="J399:K399"/>
    <mergeCell ref="L399:M399"/>
    <mergeCell ref="F400:G400"/>
    <mergeCell ref="H400:I400"/>
    <mergeCell ref="J392:K392"/>
    <mergeCell ref="L392:M392"/>
    <mergeCell ref="F390:G390"/>
    <mergeCell ref="F391:G391"/>
    <mergeCell ref="H391:I391"/>
    <mergeCell ref="J391:K391"/>
    <mergeCell ref="L391:M391"/>
    <mergeCell ref="F392:G392"/>
    <mergeCell ref="H392:I392"/>
    <mergeCell ref="F393:G393"/>
    <mergeCell ref="H393:I393"/>
    <mergeCell ref="J393:K393"/>
    <mergeCell ref="L393:M393"/>
    <mergeCell ref="H394:I394"/>
    <mergeCell ref="J394:K394"/>
    <mergeCell ref="L394:M394"/>
    <mergeCell ref="F394:G394"/>
    <mergeCell ref="H390:I390"/>
    <mergeCell ref="J390:K390"/>
    <mergeCell ref="J388:K388"/>
    <mergeCell ref="L388:M388"/>
    <mergeCell ref="F389:G389"/>
    <mergeCell ref="H389:I389"/>
    <mergeCell ref="J389:K389"/>
    <mergeCell ref="L389:M389"/>
    <mergeCell ref="L390:M390"/>
    <mergeCell ref="F385:G385"/>
    <mergeCell ref="H385:I385"/>
    <mergeCell ref="J385:K385"/>
    <mergeCell ref="L385:M385"/>
    <mergeCell ref="H386:I386"/>
    <mergeCell ref="J386:K386"/>
    <mergeCell ref="L386:M386"/>
    <mergeCell ref="F386:G386"/>
    <mergeCell ref="F387:G387"/>
    <mergeCell ref="H387:I387"/>
    <mergeCell ref="J387:K387"/>
    <mergeCell ref="L387:M387"/>
    <mergeCell ref="F388:G388"/>
    <mergeCell ref="H388:I388"/>
    <mergeCell ref="F379:G379"/>
    <mergeCell ref="H379:I379"/>
    <mergeCell ref="J379:K379"/>
    <mergeCell ref="L379:M379"/>
    <mergeCell ref="F380:G380"/>
    <mergeCell ref="H380:I380"/>
    <mergeCell ref="H382:I382"/>
    <mergeCell ref="J382:K382"/>
    <mergeCell ref="J380:K380"/>
    <mergeCell ref="L380:M380"/>
    <mergeCell ref="F381:G381"/>
    <mergeCell ref="H381:I381"/>
    <mergeCell ref="J381:K381"/>
    <mergeCell ref="L381:M381"/>
    <mergeCell ref="L382:M382"/>
    <mergeCell ref="J384:K384"/>
    <mergeCell ref="L384:M384"/>
    <mergeCell ref="F382:G382"/>
    <mergeCell ref="F383:G383"/>
    <mergeCell ref="H383:I383"/>
    <mergeCell ref="J383:K383"/>
    <mergeCell ref="L383:M383"/>
    <mergeCell ref="F384:G384"/>
    <mergeCell ref="H384:I384"/>
    <mergeCell ref="J376:K376"/>
    <mergeCell ref="L376:M376"/>
    <mergeCell ref="F374:G374"/>
    <mergeCell ref="F375:G375"/>
    <mergeCell ref="H375:I375"/>
    <mergeCell ref="J375:K375"/>
    <mergeCell ref="L375:M375"/>
    <mergeCell ref="F376:G376"/>
    <mergeCell ref="H376:I376"/>
    <mergeCell ref="F377:G377"/>
    <mergeCell ref="H377:I377"/>
    <mergeCell ref="J377:K377"/>
    <mergeCell ref="L377:M377"/>
    <mergeCell ref="H378:I378"/>
    <mergeCell ref="J378:K378"/>
    <mergeCell ref="L378:M378"/>
    <mergeCell ref="F378:G378"/>
    <mergeCell ref="F369:G369"/>
    <mergeCell ref="H369:I369"/>
    <mergeCell ref="J369:K369"/>
    <mergeCell ref="L369:M369"/>
    <mergeCell ref="H370:I370"/>
    <mergeCell ref="J370:K370"/>
    <mergeCell ref="L370:M370"/>
    <mergeCell ref="F370:G370"/>
    <mergeCell ref="F371:G371"/>
    <mergeCell ref="H371:I371"/>
    <mergeCell ref="J371:K371"/>
    <mergeCell ref="L371:M371"/>
    <mergeCell ref="F372:G372"/>
    <mergeCell ref="H372:I372"/>
    <mergeCell ref="H374:I374"/>
    <mergeCell ref="J374:K374"/>
    <mergeCell ref="J372:K372"/>
    <mergeCell ref="L372:M372"/>
    <mergeCell ref="F373:G373"/>
    <mergeCell ref="H373:I373"/>
    <mergeCell ref="J373:K373"/>
    <mergeCell ref="L373:M373"/>
    <mergeCell ref="L374:M374"/>
    <mergeCell ref="F363:G363"/>
    <mergeCell ref="H363:I363"/>
    <mergeCell ref="J363:K363"/>
    <mergeCell ref="L363:M363"/>
    <mergeCell ref="F364:G364"/>
    <mergeCell ref="H364:I364"/>
    <mergeCell ref="H366:I366"/>
    <mergeCell ref="J366:K366"/>
    <mergeCell ref="J364:K364"/>
    <mergeCell ref="L364:M364"/>
    <mergeCell ref="F365:G365"/>
    <mergeCell ref="H365:I365"/>
    <mergeCell ref="J365:K365"/>
    <mergeCell ref="L365:M365"/>
    <mergeCell ref="L366:M366"/>
    <mergeCell ref="J368:K368"/>
    <mergeCell ref="L368:M368"/>
    <mergeCell ref="F366:G366"/>
    <mergeCell ref="F367:G367"/>
    <mergeCell ref="H367:I367"/>
    <mergeCell ref="J367:K367"/>
    <mergeCell ref="L367:M367"/>
    <mergeCell ref="F368:G368"/>
    <mergeCell ref="H368:I368"/>
    <mergeCell ref="J360:K360"/>
    <mergeCell ref="L360:M360"/>
    <mergeCell ref="F358:G358"/>
    <mergeCell ref="F359:G359"/>
    <mergeCell ref="H359:I359"/>
    <mergeCell ref="J359:K359"/>
    <mergeCell ref="L359:M359"/>
    <mergeCell ref="F360:G360"/>
    <mergeCell ref="H360:I360"/>
    <mergeCell ref="F361:G361"/>
    <mergeCell ref="H361:I361"/>
    <mergeCell ref="J361:K361"/>
    <mergeCell ref="L361:M361"/>
    <mergeCell ref="H362:I362"/>
    <mergeCell ref="J362:K362"/>
    <mergeCell ref="L362:M362"/>
    <mergeCell ref="F362:G362"/>
    <mergeCell ref="H354:I354"/>
    <mergeCell ref="J354:K354"/>
    <mergeCell ref="L354:M354"/>
    <mergeCell ref="F354:G354"/>
    <mergeCell ref="F355:G355"/>
    <mergeCell ref="H355:I355"/>
    <mergeCell ref="J355:K355"/>
    <mergeCell ref="L355:M355"/>
    <mergeCell ref="F356:G356"/>
    <mergeCell ref="H356:I356"/>
    <mergeCell ref="H358:I358"/>
    <mergeCell ref="J358:K358"/>
    <mergeCell ref="J356:K356"/>
    <mergeCell ref="L356:M356"/>
    <mergeCell ref="F357:G357"/>
    <mergeCell ref="H357:I357"/>
    <mergeCell ref="J357:K357"/>
    <mergeCell ref="L357:M357"/>
    <mergeCell ref="L358:M358"/>
    <mergeCell ref="F345:G345"/>
    <mergeCell ref="H345:I345"/>
    <mergeCell ref="J345:K345"/>
    <mergeCell ref="L345:M345"/>
    <mergeCell ref="H346:I346"/>
    <mergeCell ref="J346:K346"/>
    <mergeCell ref="L346:M346"/>
    <mergeCell ref="F346:G346"/>
    <mergeCell ref="F347:G347"/>
    <mergeCell ref="H347:I347"/>
    <mergeCell ref="J347:K347"/>
    <mergeCell ref="L347:M347"/>
    <mergeCell ref="F348:G348"/>
    <mergeCell ref="H348:I348"/>
    <mergeCell ref="F353:G353"/>
    <mergeCell ref="H353:I353"/>
    <mergeCell ref="J353:K353"/>
    <mergeCell ref="L353:M353"/>
    <mergeCell ref="H350:I350"/>
    <mergeCell ref="J350:K350"/>
    <mergeCell ref="J348:K348"/>
    <mergeCell ref="L348:M348"/>
    <mergeCell ref="F349:G349"/>
    <mergeCell ref="H349:I349"/>
    <mergeCell ref="J349:K349"/>
    <mergeCell ref="L349:M349"/>
    <mergeCell ref="L350:M350"/>
    <mergeCell ref="J352:K352"/>
    <mergeCell ref="L352:M352"/>
    <mergeCell ref="F350:G350"/>
    <mergeCell ref="F351:G351"/>
    <mergeCell ref="H351:I351"/>
    <mergeCell ref="J351:K351"/>
    <mergeCell ref="L351:M351"/>
    <mergeCell ref="F352:G352"/>
    <mergeCell ref="H352:I352"/>
    <mergeCell ref="F339:G339"/>
    <mergeCell ref="H339:I339"/>
    <mergeCell ref="J339:K339"/>
    <mergeCell ref="L339:M339"/>
    <mergeCell ref="F340:G340"/>
    <mergeCell ref="H340:I340"/>
    <mergeCell ref="H342:I342"/>
    <mergeCell ref="J342:K342"/>
    <mergeCell ref="J340:K340"/>
    <mergeCell ref="L340:M340"/>
    <mergeCell ref="F341:G341"/>
    <mergeCell ref="H341:I341"/>
    <mergeCell ref="J341:K341"/>
    <mergeCell ref="L341:M341"/>
    <mergeCell ref="L342:M342"/>
    <mergeCell ref="J344:K344"/>
    <mergeCell ref="L344:M344"/>
    <mergeCell ref="F342:G342"/>
    <mergeCell ref="F343:G343"/>
    <mergeCell ref="H343:I343"/>
    <mergeCell ref="J343:K343"/>
    <mergeCell ref="L343:M343"/>
    <mergeCell ref="F344:G344"/>
    <mergeCell ref="H344:I344"/>
    <mergeCell ref="J336:K336"/>
    <mergeCell ref="L336:M336"/>
    <mergeCell ref="F334:G334"/>
    <mergeCell ref="F335:G335"/>
    <mergeCell ref="H335:I335"/>
    <mergeCell ref="J335:K335"/>
    <mergeCell ref="L335:M335"/>
    <mergeCell ref="F336:G336"/>
    <mergeCell ref="H336:I336"/>
    <mergeCell ref="F337:G337"/>
    <mergeCell ref="H337:I337"/>
    <mergeCell ref="J337:K337"/>
    <mergeCell ref="L337:M337"/>
    <mergeCell ref="H338:I338"/>
    <mergeCell ref="J338:K338"/>
    <mergeCell ref="L338:M338"/>
    <mergeCell ref="F338:G338"/>
    <mergeCell ref="H334:I334"/>
    <mergeCell ref="J334:K334"/>
    <mergeCell ref="J332:K332"/>
    <mergeCell ref="L332:M332"/>
    <mergeCell ref="F333:G333"/>
    <mergeCell ref="H333:I333"/>
    <mergeCell ref="J333:K333"/>
    <mergeCell ref="L333:M333"/>
    <mergeCell ref="L334:M334"/>
    <mergeCell ref="F329:G329"/>
    <mergeCell ref="H329:I329"/>
    <mergeCell ref="J329:K329"/>
    <mergeCell ref="L329:M329"/>
    <mergeCell ref="H330:I330"/>
    <mergeCell ref="J330:K330"/>
    <mergeCell ref="L330:M330"/>
    <mergeCell ref="F330:G330"/>
    <mergeCell ref="F331:G331"/>
    <mergeCell ref="H331:I331"/>
    <mergeCell ref="J331:K331"/>
    <mergeCell ref="L331:M331"/>
    <mergeCell ref="F332:G332"/>
    <mergeCell ref="H332:I332"/>
    <mergeCell ref="F323:G323"/>
    <mergeCell ref="H323:I323"/>
    <mergeCell ref="J323:K323"/>
    <mergeCell ref="L323:M323"/>
    <mergeCell ref="F324:G324"/>
    <mergeCell ref="H324:I324"/>
    <mergeCell ref="H326:I326"/>
    <mergeCell ref="J326:K326"/>
    <mergeCell ref="J324:K324"/>
    <mergeCell ref="L324:M324"/>
    <mergeCell ref="F325:G325"/>
    <mergeCell ref="H325:I325"/>
    <mergeCell ref="J325:K325"/>
    <mergeCell ref="L325:M325"/>
    <mergeCell ref="L326:M326"/>
    <mergeCell ref="J328:K328"/>
    <mergeCell ref="L328:M328"/>
    <mergeCell ref="F326:G326"/>
    <mergeCell ref="F327:G327"/>
    <mergeCell ref="H327:I327"/>
    <mergeCell ref="J327:K327"/>
    <mergeCell ref="L327:M327"/>
    <mergeCell ref="F328:G328"/>
    <mergeCell ref="H328:I328"/>
    <mergeCell ref="J320:K320"/>
    <mergeCell ref="L320:M320"/>
    <mergeCell ref="F318:G318"/>
    <mergeCell ref="F319:G319"/>
    <mergeCell ref="H319:I319"/>
    <mergeCell ref="J319:K319"/>
    <mergeCell ref="L319:M319"/>
    <mergeCell ref="F320:G320"/>
    <mergeCell ref="H320:I320"/>
    <mergeCell ref="F321:G321"/>
    <mergeCell ref="H321:I321"/>
    <mergeCell ref="J321:K321"/>
    <mergeCell ref="L321:M321"/>
    <mergeCell ref="H322:I322"/>
    <mergeCell ref="J322:K322"/>
    <mergeCell ref="L322:M322"/>
    <mergeCell ref="F322:G322"/>
    <mergeCell ref="F313:G313"/>
    <mergeCell ref="H313:I313"/>
    <mergeCell ref="J313:K313"/>
    <mergeCell ref="L313:M313"/>
    <mergeCell ref="H314:I314"/>
    <mergeCell ref="J314:K314"/>
    <mergeCell ref="L314:M314"/>
    <mergeCell ref="F314:G314"/>
    <mergeCell ref="F315:G315"/>
    <mergeCell ref="H315:I315"/>
    <mergeCell ref="J315:K315"/>
    <mergeCell ref="L315:M315"/>
    <mergeCell ref="F316:G316"/>
    <mergeCell ref="H316:I316"/>
    <mergeCell ref="H318:I318"/>
    <mergeCell ref="J318:K318"/>
    <mergeCell ref="J316:K316"/>
    <mergeCell ref="L316:M316"/>
    <mergeCell ref="F317:G317"/>
    <mergeCell ref="H317:I317"/>
    <mergeCell ref="J317:K317"/>
    <mergeCell ref="L317:M317"/>
    <mergeCell ref="L318:M318"/>
    <mergeCell ref="F307:G307"/>
    <mergeCell ref="H307:I307"/>
    <mergeCell ref="J307:K307"/>
    <mergeCell ref="L307:M307"/>
    <mergeCell ref="F308:G308"/>
    <mergeCell ref="H308:I308"/>
    <mergeCell ref="H310:I310"/>
    <mergeCell ref="J310:K310"/>
    <mergeCell ref="J308:K308"/>
    <mergeCell ref="L308:M308"/>
    <mergeCell ref="F309:G309"/>
    <mergeCell ref="H309:I309"/>
    <mergeCell ref="J309:K309"/>
    <mergeCell ref="L309:M309"/>
    <mergeCell ref="L310:M310"/>
    <mergeCell ref="J312:K312"/>
    <mergeCell ref="L312:M312"/>
    <mergeCell ref="F310:G310"/>
    <mergeCell ref="F311:G311"/>
    <mergeCell ref="H311:I311"/>
    <mergeCell ref="J311:K311"/>
    <mergeCell ref="L311:M311"/>
    <mergeCell ref="F312:G312"/>
    <mergeCell ref="H312:I312"/>
    <mergeCell ref="J304:K304"/>
    <mergeCell ref="L304:M304"/>
    <mergeCell ref="F302:G302"/>
    <mergeCell ref="F303:G303"/>
    <mergeCell ref="H303:I303"/>
    <mergeCell ref="J303:K303"/>
    <mergeCell ref="L303:M303"/>
    <mergeCell ref="F304:G304"/>
    <mergeCell ref="H304:I304"/>
    <mergeCell ref="F305:G305"/>
    <mergeCell ref="H305:I305"/>
    <mergeCell ref="J305:K305"/>
    <mergeCell ref="L305:M305"/>
    <mergeCell ref="H306:I306"/>
    <mergeCell ref="J306:K306"/>
    <mergeCell ref="L306:M306"/>
    <mergeCell ref="F306:G306"/>
    <mergeCell ref="H298:I298"/>
    <mergeCell ref="J298:K298"/>
    <mergeCell ref="L298:M298"/>
    <mergeCell ref="F298:G298"/>
    <mergeCell ref="F299:G299"/>
    <mergeCell ref="H299:I299"/>
    <mergeCell ref="J299:K299"/>
    <mergeCell ref="L299:M299"/>
    <mergeCell ref="F300:G300"/>
    <mergeCell ref="H300:I300"/>
    <mergeCell ref="H302:I302"/>
    <mergeCell ref="J302:K302"/>
    <mergeCell ref="J300:K300"/>
    <mergeCell ref="L300:M300"/>
    <mergeCell ref="F301:G301"/>
    <mergeCell ref="H301:I301"/>
    <mergeCell ref="J301:K301"/>
    <mergeCell ref="L301:M301"/>
    <mergeCell ref="L302:M302"/>
    <mergeCell ref="F289:G289"/>
    <mergeCell ref="H289:I289"/>
    <mergeCell ref="J289:K289"/>
    <mergeCell ref="L289:M289"/>
    <mergeCell ref="H290:I290"/>
    <mergeCell ref="J290:K290"/>
    <mergeCell ref="L290:M290"/>
    <mergeCell ref="F290:G290"/>
    <mergeCell ref="F291:G291"/>
    <mergeCell ref="H291:I291"/>
    <mergeCell ref="J291:K291"/>
    <mergeCell ref="L291:M291"/>
    <mergeCell ref="F292:G292"/>
    <mergeCell ref="H292:I292"/>
    <mergeCell ref="F297:G297"/>
    <mergeCell ref="H297:I297"/>
    <mergeCell ref="J297:K297"/>
    <mergeCell ref="L297:M297"/>
    <mergeCell ref="H294:I294"/>
    <mergeCell ref="J294:K294"/>
    <mergeCell ref="J292:K292"/>
    <mergeCell ref="L292:M292"/>
    <mergeCell ref="F293:G293"/>
    <mergeCell ref="H293:I293"/>
    <mergeCell ref="J293:K293"/>
    <mergeCell ref="L293:M293"/>
    <mergeCell ref="L294:M294"/>
    <mergeCell ref="J296:K296"/>
    <mergeCell ref="L296:M296"/>
    <mergeCell ref="F294:G294"/>
    <mergeCell ref="F295:G295"/>
    <mergeCell ref="H295:I295"/>
    <mergeCell ref="J295:K295"/>
    <mergeCell ref="L295:M295"/>
    <mergeCell ref="F296:G296"/>
    <mergeCell ref="H296:I296"/>
    <mergeCell ref="J286:K286"/>
    <mergeCell ref="J284:K284"/>
    <mergeCell ref="L284:M284"/>
    <mergeCell ref="F285:G285"/>
    <mergeCell ref="H285:I285"/>
    <mergeCell ref="J285:K285"/>
    <mergeCell ref="L285:M285"/>
    <mergeCell ref="L286:M286"/>
    <mergeCell ref="J288:K288"/>
    <mergeCell ref="L288:M288"/>
    <mergeCell ref="F286:G286"/>
    <mergeCell ref="F287:G287"/>
    <mergeCell ref="H287:I287"/>
    <mergeCell ref="J287:K287"/>
    <mergeCell ref="L287:M287"/>
    <mergeCell ref="F288:G288"/>
    <mergeCell ref="H288:I288"/>
    <mergeCell ref="F273:G273"/>
    <mergeCell ref="H273:I273"/>
    <mergeCell ref="J273:K273"/>
    <mergeCell ref="L273:M273"/>
    <mergeCell ref="H274:I274"/>
    <mergeCell ref="J274:K274"/>
    <mergeCell ref="L274:M274"/>
    <mergeCell ref="F274:G274"/>
    <mergeCell ref="F275:G275"/>
    <mergeCell ref="H275:I275"/>
    <mergeCell ref="J275:K275"/>
    <mergeCell ref="L275:M275"/>
    <mergeCell ref="F276:G276"/>
    <mergeCell ref="H276:I276"/>
    <mergeCell ref="J280:K280"/>
    <mergeCell ref="L280:M280"/>
    <mergeCell ref="F278:G278"/>
    <mergeCell ref="F279:G279"/>
    <mergeCell ref="H279:I279"/>
    <mergeCell ref="J279:K279"/>
    <mergeCell ref="L279:M279"/>
    <mergeCell ref="F280:G280"/>
    <mergeCell ref="H280:I280"/>
    <mergeCell ref="J456:K456"/>
    <mergeCell ref="L456:M456"/>
    <mergeCell ref="F454:G454"/>
    <mergeCell ref="F455:G455"/>
    <mergeCell ref="H455:I455"/>
    <mergeCell ref="J455:K455"/>
    <mergeCell ref="L455:M455"/>
    <mergeCell ref="F456:G456"/>
    <mergeCell ref="H456:I456"/>
    <mergeCell ref="H462:I462"/>
    <mergeCell ref="J462:K462"/>
    <mergeCell ref="J460:K460"/>
    <mergeCell ref="L460:M460"/>
    <mergeCell ref="F461:G461"/>
    <mergeCell ref="H461:I461"/>
    <mergeCell ref="J461:K461"/>
    <mergeCell ref="L461:M461"/>
    <mergeCell ref="L462:M462"/>
    <mergeCell ref="F462:G462"/>
    <mergeCell ref="H449:I449"/>
    <mergeCell ref="J449:K449"/>
    <mergeCell ref="L449:M449"/>
    <mergeCell ref="H450:I450"/>
    <mergeCell ref="J450:K450"/>
    <mergeCell ref="L450:M450"/>
    <mergeCell ref="F450:G450"/>
    <mergeCell ref="F451:G451"/>
    <mergeCell ref="H451:I451"/>
    <mergeCell ref="J451:K451"/>
    <mergeCell ref="L451:M451"/>
    <mergeCell ref="F452:G452"/>
    <mergeCell ref="H452:I452"/>
    <mergeCell ref="H454:I454"/>
    <mergeCell ref="J454:K454"/>
    <mergeCell ref="J452:K452"/>
    <mergeCell ref="L452:M452"/>
    <mergeCell ref="F453:G453"/>
    <mergeCell ref="H453:I453"/>
    <mergeCell ref="J453:K453"/>
    <mergeCell ref="L453:M453"/>
    <mergeCell ref="L454:M454"/>
    <mergeCell ref="F481:G481"/>
    <mergeCell ref="H481:I481"/>
    <mergeCell ref="J481:K481"/>
    <mergeCell ref="L481:M481"/>
    <mergeCell ref="F482:G482"/>
    <mergeCell ref="H482:I482"/>
    <mergeCell ref="J482:K482"/>
    <mergeCell ref="L482:M482"/>
    <mergeCell ref="F441:G441"/>
    <mergeCell ref="H441:I441"/>
    <mergeCell ref="J441:K441"/>
    <mergeCell ref="L441:M441"/>
    <mergeCell ref="H442:I442"/>
    <mergeCell ref="J442:K442"/>
    <mergeCell ref="L442:M442"/>
    <mergeCell ref="F442:G442"/>
    <mergeCell ref="F443:G443"/>
    <mergeCell ref="H443:I443"/>
    <mergeCell ref="J443:K443"/>
    <mergeCell ref="L443:M443"/>
    <mergeCell ref="F444:G444"/>
    <mergeCell ref="H444:I444"/>
    <mergeCell ref="J448:K448"/>
    <mergeCell ref="L448:M448"/>
    <mergeCell ref="F446:G446"/>
    <mergeCell ref="F447:G447"/>
    <mergeCell ref="H447:I447"/>
    <mergeCell ref="J447:K447"/>
    <mergeCell ref="L447:M447"/>
    <mergeCell ref="F448:G448"/>
    <mergeCell ref="H448:I448"/>
    <mergeCell ref="F449:G449"/>
    <mergeCell ref="L47:M47"/>
    <mergeCell ref="F48:G48"/>
    <mergeCell ref="L48:M48"/>
    <mergeCell ref="F49:G49"/>
    <mergeCell ref="H49:I49"/>
    <mergeCell ref="J49:K49"/>
    <mergeCell ref="L49:M49"/>
    <mergeCell ref="H50:I50"/>
    <mergeCell ref="J50:K50"/>
    <mergeCell ref="L50:M50"/>
    <mergeCell ref="J52:K52"/>
    <mergeCell ref="L52:M52"/>
    <mergeCell ref="F50:G50"/>
    <mergeCell ref="F51:G51"/>
    <mergeCell ref="H51:I51"/>
    <mergeCell ref="J51:K51"/>
    <mergeCell ref="L51:M51"/>
    <mergeCell ref="F52:G52"/>
    <mergeCell ref="H52:I52"/>
    <mergeCell ref="F475:G475"/>
    <mergeCell ref="H475:I475"/>
    <mergeCell ref="J475:K475"/>
    <mergeCell ref="L475:M475"/>
    <mergeCell ref="F476:G476"/>
    <mergeCell ref="H476:I476"/>
    <mergeCell ref="H478:I478"/>
    <mergeCell ref="J478:K478"/>
    <mergeCell ref="J476:K476"/>
    <mergeCell ref="L476:M476"/>
    <mergeCell ref="F477:G477"/>
    <mergeCell ref="H477:I477"/>
    <mergeCell ref="J477:K477"/>
    <mergeCell ref="L477:M477"/>
    <mergeCell ref="L478:M478"/>
    <mergeCell ref="J480:K480"/>
    <mergeCell ref="L480:M480"/>
    <mergeCell ref="F478:G478"/>
    <mergeCell ref="F479:G479"/>
    <mergeCell ref="H479:I479"/>
    <mergeCell ref="J479:K479"/>
    <mergeCell ref="L479:M479"/>
    <mergeCell ref="F480:G480"/>
    <mergeCell ref="H480:I480"/>
    <mergeCell ref="J472:K472"/>
    <mergeCell ref="L472:M472"/>
    <mergeCell ref="F470:G470"/>
    <mergeCell ref="F471:G471"/>
    <mergeCell ref="H471:I471"/>
    <mergeCell ref="J471:K471"/>
    <mergeCell ref="L471:M471"/>
    <mergeCell ref="F472:G472"/>
    <mergeCell ref="H472:I472"/>
    <mergeCell ref="F473:G473"/>
    <mergeCell ref="H473:I473"/>
    <mergeCell ref="J473:K473"/>
    <mergeCell ref="L473:M473"/>
    <mergeCell ref="H474:I474"/>
    <mergeCell ref="J474:K474"/>
    <mergeCell ref="L474:M474"/>
    <mergeCell ref="F474:G474"/>
    <mergeCell ref="H466:I466"/>
    <mergeCell ref="J466:K466"/>
    <mergeCell ref="L466:M466"/>
    <mergeCell ref="F466:G466"/>
    <mergeCell ref="F467:G467"/>
    <mergeCell ref="H467:I467"/>
    <mergeCell ref="J467:K467"/>
    <mergeCell ref="L467:M467"/>
    <mergeCell ref="F468:G468"/>
    <mergeCell ref="H468:I468"/>
    <mergeCell ref="H470:I470"/>
    <mergeCell ref="J470:K470"/>
    <mergeCell ref="J468:K468"/>
    <mergeCell ref="L468:M468"/>
    <mergeCell ref="F469:G469"/>
    <mergeCell ref="H469:I469"/>
    <mergeCell ref="J469:K469"/>
    <mergeCell ref="L469:M469"/>
    <mergeCell ref="L470:M470"/>
    <mergeCell ref="F457:G457"/>
    <mergeCell ref="H457:I457"/>
    <mergeCell ref="J457:K457"/>
    <mergeCell ref="L457:M457"/>
    <mergeCell ref="H458:I458"/>
    <mergeCell ref="J458:K458"/>
    <mergeCell ref="L458:M458"/>
    <mergeCell ref="F458:G458"/>
    <mergeCell ref="F459:G459"/>
    <mergeCell ref="H459:I459"/>
    <mergeCell ref="J459:K459"/>
    <mergeCell ref="L459:M459"/>
    <mergeCell ref="F460:G460"/>
    <mergeCell ref="H460:I460"/>
    <mergeCell ref="F465:G465"/>
    <mergeCell ref="H465:I465"/>
    <mergeCell ref="J465:K465"/>
    <mergeCell ref="L465:M465"/>
    <mergeCell ref="J464:K464"/>
    <mergeCell ref="L464:M464"/>
    <mergeCell ref="F463:G463"/>
    <mergeCell ref="H463:I463"/>
    <mergeCell ref="J463:K463"/>
    <mergeCell ref="L463:M463"/>
    <mergeCell ref="F464:G464"/>
    <mergeCell ref="H464:I464"/>
    <mergeCell ref="J440:K440"/>
    <mergeCell ref="L440:M440"/>
    <mergeCell ref="F438:G438"/>
    <mergeCell ref="F439:G439"/>
    <mergeCell ref="H439:I439"/>
    <mergeCell ref="J439:K439"/>
    <mergeCell ref="L439:M439"/>
    <mergeCell ref="F440:G440"/>
    <mergeCell ref="H440:I440"/>
    <mergeCell ref="H446:I446"/>
    <mergeCell ref="J446:K446"/>
    <mergeCell ref="J444:K444"/>
    <mergeCell ref="L444:M444"/>
    <mergeCell ref="F445:G445"/>
    <mergeCell ref="H445:I445"/>
    <mergeCell ref="J445:K445"/>
    <mergeCell ref="L445:M445"/>
    <mergeCell ref="L446:M446"/>
    <mergeCell ref="F433:G433"/>
    <mergeCell ref="H433:I433"/>
    <mergeCell ref="J433:K433"/>
    <mergeCell ref="L433:M433"/>
    <mergeCell ref="H434:I434"/>
    <mergeCell ref="J434:K434"/>
    <mergeCell ref="L434:M434"/>
    <mergeCell ref="F434:G434"/>
    <mergeCell ref="F435:G435"/>
    <mergeCell ref="H435:I435"/>
    <mergeCell ref="J435:K435"/>
    <mergeCell ref="L435:M435"/>
    <mergeCell ref="F436:G436"/>
    <mergeCell ref="H436:I436"/>
    <mergeCell ref="H438:I438"/>
    <mergeCell ref="J438:K438"/>
    <mergeCell ref="J436:K436"/>
    <mergeCell ref="L436:M436"/>
    <mergeCell ref="F437:G437"/>
    <mergeCell ref="H437:I437"/>
    <mergeCell ref="J437:K437"/>
    <mergeCell ref="L437:M437"/>
    <mergeCell ref="L438:M438"/>
    <mergeCell ref="F427:G427"/>
    <mergeCell ref="H427:I427"/>
    <mergeCell ref="J427:K427"/>
    <mergeCell ref="L427:M427"/>
    <mergeCell ref="F428:G428"/>
    <mergeCell ref="H428:I428"/>
    <mergeCell ref="H430:I430"/>
    <mergeCell ref="J430:K430"/>
    <mergeCell ref="J428:K428"/>
    <mergeCell ref="L428:M428"/>
    <mergeCell ref="F429:G429"/>
    <mergeCell ref="H429:I429"/>
    <mergeCell ref="J429:K429"/>
    <mergeCell ref="L429:M429"/>
    <mergeCell ref="L430:M430"/>
    <mergeCell ref="J432:K432"/>
    <mergeCell ref="L432:M432"/>
    <mergeCell ref="F430:G430"/>
    <mergeCell ref="F431:G431"/>
    <mergeCell ref="H431:I431"/>
    <mergeCell ref="J431:K431"/>
    <mergeCell ref="L431:M431"/>
    <mergeCell ref="F432:G432"/>
    <mergeCell ref="H432:I432"/>
    <mergeCell ref="J424:K424"/>
    <mergeCell ref="L424:M424"/>
    <mergeCell ref="F422:G422"/>
    <mergeCell ref="F423:G423"/>
    <mergeCell ref="H423:I423"/>
    <mergeCell ref="J423:K423"/>
    <mergeCell ref="L423:M423"/>
    <mergeCell ref="F424:G424"/>
    <mergeCell ref="H424:I424"/>
    <mergeCell ref="F425:G425"/>
    <mergeCell ref="H425:I425"/>
    <mergeCell ref="J425:K425"/>
    <mergeCell ref="L425:M425"/>
    <mergeCell ref="H426:I426"/>
    <mergeCell ref="J426:K426"/>
    <mergeCell ref="L426:M426"/>
    <mergeCell ref="F426:G426"/>
    <mergeCell ref="F417:G417"/>
    <mergeCell ref="H417:I417"/>
    <mergeCell ref="J417:K417"/>
    <mergeCell ref="L417:M417"/>
    <mergeCell ref="H418:I418"/>
    <mergeCell ref="J418:K418"/>
    <mergeCell ref="L418:M418"/>
    <mergeCell ref="F418:G418"/>
    <mergeCell ref="F419:G419"/>
    <mergeCell ref="H419:I419"/>
    <mergeCell ref="J419:K419"/>
    <mergeCell ref="L419:M419"/>
    <mergeCell ref="F420:G420"/>
    <mergeCell ref="H420:I420"/>
    <mergeCell ref="H422:I422"/>
    <mergeCell ref="J422:K422"/>
    <mergeCell ref="J420:K420"/>
    <mergeCell ref="L420:M420"/>
    <mergeCell ref="F421:G421"/>
    <mergeCell ref="H421:I421"/>
    <mergeCell ref="J421:K421"/>
    <mergeCell ref="L421:M421"/>
    <mergeCell ref="L422:M422"/>
    <mergeCell ref="F412:G412"/>
    <mergeCell ref="H412:I412"/>
    <mergeCell ref="H414:I414"/>
    <mergeCell ref="J414:K414"/>
    <mergeCell ref="J412:K412"/>
    <mergeCell ref="L412:M412"/>
    <mergeCell ref="F413:G413"/>
    <mergeCell ref="H413:I413"/>
    <mergeCell ref="J413:K413"/>
    <mergeCell ref="L413:M413"/>
    <mergeCell ref="L414:M414"/>
    <mergeCell ref="J416:K416"/>
    <mergeCell ref="L416:M416"/>
    <mergeCell ref="F414:G414"/>
    <mergeCell ref="F415:G415"/>
    <mergeCell ref="H415:I415"/>
    <mergeCell ref="J415:K415"/>
    <mergeCell ref="L415:M415"/>
    <mergeCell ref="F416:G416"/>
    <mergeCell ref="H416:I416"/>
    <mergeCell ref="F403:G403"/>
    <mergeCell ref="H403:I403"/>
    <mergeCell ref="J403:K403"/>
    <mergeCell ref="L403:M403"/>
    <mergeCell ref="F404:G404"/>
    <mergeCell ref="H404:I404"/>
    <mergeCell ref="F409:G409"/>
    <mergeCell ref="H409:I409"/>
    <mergeCell ref="J409:K409"/>
    <mergeCell ref="L409:M409"/>
    <mergeCell ref="H410:I410"/>
    <mergeCell ref="J410:K410"/>
    <mergeCell ref="L410:M410"/>
    <mergeCell ref="F410:G410"/>
    <mergeCell ref="F411:G411"/>
    <mergeCell ref="H411:I411"/>
    <mergeCell ref="J411:K411"/>
    <mergeCell ref="L411:M411"/>
    <mergeCell ref="H406:I406"/>
    <mergeCell ref="J406:K406"/>
    <mergeCell ref="J404:K404"/>
    <mergeCell ref="L404:M404"/>
    <mergeCell ref="F405:G405"/>
    <mergeCell ref="H405:I405"/>
    <mergeCell ref="J405:K405"/>
    <mergeCell ref="L405:M405"/>
    <mergeCell ref="L406:M406"/>
    <mergeCell ref="J408:K408"/>
    <mergeCell ref="L408:M408"/>
    <mergeCell ref="F406:G406"/>
    <mergeCell ref="F407:G407"/>
    <mergeCell ref="H407:I407"/>
    <mergeCell ref="H278:I278"/>
    <mergeCell ref="J278:K278"/>
    <mergeCell ref="J276:K276"/>
    <mergeCell ref="L276:M276"/>
    <mergeCell ref="F277:G277"/>
    <mergeCell ref="H277:I277"/>
    <mergeCell ref="J277:K277"/>
    <mergeCell ref="L277:M277"/>
    <mergeCell ref="L278:M278"/>
    <mergeCell ref="F401:G401"/>
    <mergeCell ref="H401:I401"/>
    <mergeCell ref="J401:K401"/>
    <mergeCell ref="L401:M401"/>
    <mergeCell ref="H402:I402"/>
    <mergeCell ref="J402:K402"/>
    <mergeCell ref="L402:M402"/>
    <mergeCell ref="F402:G402"/>
    <mergeCell ref="F281:G281"/>
    <mergeCell ref="H281:I281"/>
    <mergeCell ref="J281:K281"/>
    <mergeCell ref="L281:M281"/>
    <mergeCell ref="H282:I282"/>
    <mergeCell ref="J282:K282"/>
    <mergeCell ref="L282:M282"/>
    <mergeCell ref="F282:G282"/>
    <mergeCell ref="F283:G283"/>
    <mergeCell ref="H283:I283"/>
    <mergeCell ref="J283:K283"/>
    <mergeCell ref="L283:M283"/>
    <mergeCell ref="F284:G284"/>
    <mergeCell ref="H284:I284"/>
    <mergeCell ref="H286:I286"/>
    <mergeCell ref="F267:G267"/>
    <mergeCell ref="H267:I267"/>
    <mergeCell ref="J267:K267"/>
    <mergeCell ref="L267:M267"/>
    <mergeCell ref="F268:G268"/>
    <mergeCell ref="H268:I268"/>
    <mergeCell ref="H270:I270"/>
    <mergeCell ref="J270:K270"/>
    <mergeCell ref="J268:K268"/>
    <mergeCell ref="L268:M268"/>
    <mergeCell ref="F269:G269"/>
    <mergeCell ref="H269:I269"/>
    <mergeCell ref="J269:K269"/>
    <mergeCell ref="L269:M269"/>
    <mergeCell ref="L270:M270"/>
    <mergeCell ref="J272:K272"/>
    <mergeCell ref="L272:M272"/>
    <mergeCell ref="F270:G270"/>
    <mergeCell ref="F271:G271"/>
    <mergeCell ref="H271:I271"/>
    <mergeCell ref="J271:K271"/>
    <mergeCell ref="L271:M271"/>
    <mergeCell ref="F272:G272"/>
    <mergeCell ref="H272:I272"/>
    <mergeCell ref="J264:K264"/>
    <mergeCell ref="L264:M264"/>
    <mergeCell ref="F262:G262"/>
    <mergeCell ref="F263:G263"/>
    <mergeCell ref="H263:I263"/>
    <mergeCell ref="J263:K263"/>
    <mergeCell ref="L263:M263"/>
    <mergeCell ref="F264:G264"/>
    <mergeCell ref="H264:I264"/>
    <mergeCell ref="F265:G265"/>
    <mergeCell ref="H265:I265"/>
    <mergeCell ref="J265:K265"/>
    <mergeCell ref="L265:M265"/>
    <mergeCell ref="H266:I266"/>
    <mergeCell ref="J266:K266"/>
    <mergeCell ref="L266:M266"/>
    <mergeCell ref="F266:G266"/>
    <mergeCell ref="F257:G257"/>
    <mergeCell ref="H257:I257"/>
    <mergeCell ref="J257:K257"/>
    <mergeCell ref="L257:M257"/>
    <mergeCell ref="H258:I258"/>
    <mergeCell ref="J258:K258"/>
    <mergeCell ref="L258:M258"/>
    <mergeCell ref="F258:G258"/>
    <mergeCell ref="F259:G259"/>
    <mergeCell ref="H259:I259"/>
    <mergeCell ref="J259:K259"/>
    <mergeCell ref="L259:M259"/>
    <mergeCell ref="F260:G260"/>
    <mergeCell ref="H260:I260"/>
    <mergeCell ref="H262:I262"/>
    <mergeCell ref="J262:K262"/>
    <mergeCell ref="J260:K260"/>
    <mergeCell ref="L260:M260"/>
    <mergeCell ref="F261:G261"/>
    <mergeCell ref="H261:I261"/>
    <mergeCell ref="J261:K261"/>
    <mergeCell ref="L261:M261"/>
    <mergeCell ref="L262:M262"/>
    <mergeCell ref="F251:G251"/>
    <mergeCell ref="H251:I251"/>
    <mergeCell ref="J251:K251"/>
    <mergeCell ref="L251:M251"/>
    <mergeCell ref="F252:G252"/>
    <mergeCell ref="H252:I252"/>
    <mergeCell ref="H254:I254"/>
    <mergeCell ref="J254:K254"/>
    <mergeCell ref="J252:K252"/>
    <mergeCell ref="L252:M252"/>
    <mergeCell ref="F253:G253"/>
    <mergeCell ref="H253:I253"/>
    <mergeCell ref="J253:K253"/>
    <mergeCell ref="L253:M253"/>
    <mergeCell ref="L254:M254"/>
    <mergeCell ref="J256:K256"/>
    <mergeCell ref="L256:M256"/>
    <mergeCell ref="F254:G254"/>
    <mergeCell ref="F255:G255"/>
    <mergeCell ref="H255:I255"/>
    <mergeCell ref="J255:K255"/>
    <mergeCell ref="L255:M255"/>
    <mergeCell ref="F256:G256"/>
    <mergeCell ref="H256:I256"/>
    <mergeCell ref="J248:K248"/>
    <mergeCell ref="L248:M248"/>
    <mergeCell ref="F246:G246"/>
    <mergeCell ref="F247:G247"/>
    <mergeCell ref="H247:I247"/>
    <mergeCell ref="J247:K247"/>
    <mergeCell ref="L247:M247"/>
    <mergeCell ref="F248:G248"/>
    <mergeCell ref="H248:I248"/>
    <mergeCell ref="F249:G249"/>
    <mergeCell ref="H249:I249"/>
    <mergeCell ref="J249:K249"/>
    <mergeCell ref="L249:M249"/>
    <mergeCell ref="H250:I250"/>
    <mergeCell ref="J250:K250"/>
    <mergeCell ref="L250:M250"/>
    <mergeCell ref="F250:G250"/>
    <mergeCell ref="H242:I242"/>
    <mergeCell ref="J242:K242"/>
    <mergeCell ref="L242:M242"/>
    <mergeCell ref="F242:G242"/>
    <mergeCell ref="F243:G243"/>
    <mergeCell ref="H243:I243"/>
    <mergeCell ref="J243:K243"/>
    <mergeCell ref="L243:M243"/>
    <mergeCell ref="F244:G244"/>
    <mergeCell ref="H244:I244"/>
    <mergeCell ref="H246:I246"/>
    <mergeCell ref="J246:K246"/>
    <mergeCell ref="J244:K244"/>
    <mergeCell ref="L244:M244"/>
    <mergeCell ref="F245:G245"/>
    <mergeCell ref="H245:I245"/>
    <mergeCell ref="J245:K245"/>
    <mergeCell ref="L245:M245"/>
    <mergeCell ref="L246:M246"/>
    <mergeCell ref="F233:G233"/>
    <mergeCell ref="H233:I233"/>
    <mergeCell ref="J233:K233"/>
    <mergeCell ref="L233:M233"/>
    <mergeCell ref="H234:I234"/>
    <mergeCell ref="J234:K234"/>
    <mergeCell ref="L234:M234"/>
    <mergeCell ref="F234:G234"/>
    <mergeCell ref="F235:G235"/>
    <mergeCell ref="H235:I235"/>
    <mergeCell ref="J235:K235"/>
    <mergeCell ref="L235:M235"/>
    <mergeCell ref="F236:G236"/>
    <mergeCell ref="H236:I236"/>
    <mergeCell ref="F241:G241"/>
    <mergeCell ref="H241:I241"/>
    <mergeCell ref="J241:K241"/>
    <mergeCell ref="L241:M241"/>
    <mergeCell ref="H238:I238"/>
    <mergeCell ref="J238:K238"/>
    <mergeCell ref="J236:K236"/>
    <mergeCell ref="L236:M236"/>
    <mergeCell ref="F237:G237"/>
    <mergeCell ref="H237:I237"/>
    <mergeCell ref="J237:K237"/>
    <mergeCell ref="L237:M237"/>
    <mergeCell ref="L238:M238"/>
    <mergeCell ref="J240:K240"/>
    <mergeCell ref="L240:M240"/>
    <mergeCell ref="F238:G238"/>
    <mergeCell ref="F239:G239"/>
    <mergeCell ref="H239:I239"/>
    <mergeCell ref="J239:K239"/>
    <mergeCell ref="L239:M239"/>
    <mergeCell ref="F240:G240"/>
    <mergeCell ref="H240:I240"/>
    <mergeCell ref="F227:G227"/>
    <mergeCell ref="H227:I227"/>
    <mergeCell ref="J227:K227"/>
    <mergeCell ref="L227:M227"/>
    <mergeCell ref="F228:G228"/>
    <mergeCell ref="H228:I228"/>
    <mergeCell ref="H230:I230"/>
    <mergeCell ref="J230:K230"/>
    <mergeCell ref="J228:K228"/>
    <mergeCell ref="L228:M228"/>
    <mergeCell ref="F229:G229"/>
    <mergeCell ref="H229:I229"/>
    <mergeCell ref="J229:K229"/>
    <mergeCell ref="L229:M229"/>
    <mergeCell ref="L230:M230"/>
    <mergeCell ref="J232:K232"/>
    <mergeCell ref="L232:M232"/>
    <mergeCell ref="F230:G230"/>
    <mergeCell ref="F231:G231"/>
    <mergeCell ref="H231:I231"/>
    <mergeCell ref="J231:K231"/>
    <mergeCell ref="L231:M231"/>
    <mergeCell ref="F232:G232"/>
    <mergeCell ref="H232:I232"/>
    <mergeCell ref="J224:K224"/>
    <mergeCell ref="L224:M224"/>
    <mergeCell ref="F222:G222"/>
    <mergeCell ref="F223:G223"/>
    <mergeCell ref="H223:I223"/>
    <mergeCell ref="J223:K223"/>
    <mergeCell ref="L223:M223"/>
    <mergeCell ref="F224:G224"/>
    <mergeCell ref="H224:I224"/>
    <mergeCell ref="F225:G225"/>
    <mergeCell ref="H225:I225"/>
    <mergeCell ref="J225:K225"/>
    <mergeCell ref="L225:M225"/>
    <mergeCell ref="H226:I226"/>
    <mergeCell ref="J226:K226"/>
    <mergeCell ref="L226:M226"/>
    <mergeCell ref="F226:G226"/>
    <mergeCell ref="H222:I222"/>
    <mergeCell ref="J222:K222"/>
    <mergeCell ref="J220:K220"/>
    <mergeCell ref="L220:M220"/>
    <mergeCell ref="F221:G221"/>
    <mergeCell ref="H221:I221"/>
    <mergeCell ref="J221:K221"/>
    <mergeCell ref="L221:M221"/>
    <mergeCell ref="L222:M222"/>
    <mergeCell ref="F217:G217"/>
    <mergeCell ref="H217:I217"/>
    <mergeCell ref="J217:K217"/>
    <mergeCell ref="L217:M217"/>
    <mergeCell ref="H218:I218"/>
    <mergeCell ref="J218:K218"/>
    <mergeCell ref="L218:M218"/>
    <mergeCell ref="F218:G218"/>
    <mergeCell ref="F219:G219"/>
    <mergeCell ref="H219:I219"/>
    <mergeCell ref="J219:K219"/>
    <mergeCell ref="L219:M219"/>
    <mergeCell ref="F220:G220"/>
    <mergeCell ref="H220:I220"/>
    <mergeCell ref="F211:G211"/>
    <mergeCell ref="H211:I211"/>
    <mergeCell ref="J211:K211"/>
    <mergeCell ref="L211:M211"/>
    <mergeCell ref="F212:G212"/>
    <mergeCell ref="H212:I212"/>
    <mergeCell ref="H214:I214"/>
    <mergeCell ref="J214:K214"/>
    <mergeCell ref="J212:K212"/>
    <mergeCell ref="L212:M212"/>
    <mergeCell ref="F213:G213"/>
    <mergeCell ref="H213:I213"/>
    <mergeCell ref="J213:K213"/>
    <mergeCell ref="L213:M213"/>
    <mergeCell ref="L214:M214"/>
    <mergeCell ref="J216:K216"/>
    <mergeCell ref="L216:M216"/>
    <mergeCell ref="F214:G214"/>
    <mergeCell ref="F215:G215"/>
    <mergeCell ref="H215:I215"/>
    <mergeCell ref="J215:K215"/>
    <mergeCell ref="L215:M215"/>
    <mergeCell ref="F216:G216"/>
    <mergeCell ref="H216:I216"/>
    <mergeCell ref="J208:K208"/>
    <mergeCell ref="L208:M208"/>
    <mergeCell ref="F206:G206"/>
    <mergeCell ref="F207:G207"/>
    <mergeCell ref="H207:I207"/>
    <mergeCell ref="J207:K207"/>
    <mergeCell ref="L207:M207"/>
    <mergeCell ref="F208:G208"/>
    <mergeCell ref="H208:I208"/>
    <mergeCell ref="F209:G209"/>
    <mergeCell ref="H209:I209"/>
    <mergeCell ref="J209:K209"/>
    <mergeCell ref="L209:M209"/>
    <mergeCell ref="H210:I210"/>
    <mergeCell ref="J210:K210"/>
    <mergeCell ref="L210:M210"/>
    <mergeCell ref="F210:G210"/>
    <mergeCell ref="F201:G201"/>
    <mergeCell ref="H201:I201"/>
    <mergeCell ref="J201:K201"/>
    <mergeCell ref="L201:M201"/>
    <mergeCell ref="H202:I202"/>
    <mergeCell ref="J202:K202"/>
    <mergeCell ref="L202:M202"/>
    <mergeCell ref="F202:G202"/>
    <mergeCell ref="F203:G203"/>
    <mergeCell ref="H203:I203"/>
    <mergeCell ref="J203:K203"/>
    <mergeCell ref="L203:M203"/>
    <mergeCell ref="F204:G204"/>
    <mergeCell ref="H204:I204"/>
    <mergeCell ref="H206:I206"/>
    <mergeCell ref="J206:K206"/>
    <mergeCell ref="J204:K204"/>
    <mergeCell ref="L204:M204"/>
    <mergeCell ref="F205:G205"/>
    <mergeCell ref="H205:I205"/>
    <mergeCell ref="J205:K205"/>
    <mergeCell ref="L205:M205"/>
    <mergeCell ref="L206:M206"/>
    <mergeCell ref="F195:G195"/>
    <mergeCell ref="H195:I195"/>
    <mergeCell ref="J195:K195"/>
    <mergeCell ref="L195:M195"/>
    <mergeCell ref="F196:G196"/>
    <mergeCell ref="H196:I196"/>
    <mergeCell ref="H198:I198"/>
    <mergeCell ref="J198:K198"/>
    <mergeCell ref="J196:K196"/>
    <mergeCell ref="L196:M196"/>
    <mergeCell ref="F197:G197"/>
    <mergeCell ref="H197:I197"/>
    <mergeCell ref="J197:K197"/>
    <mergeCell ref="L197:M197"/>
    <mergeCell ref="L198:M198"/>
    <mergeCell ref="J200:K200"/>
    <mergeCell ref="L200:M200"/>
    <mergeCell ref="F198:G198"/>
    <mergeCell ref="F199:G199"/>
    <mergeCell ref="H199:I199"/>
    <mergeCell ref="J199:K199"/>
    <mergeCell ref="L199:M199"/>
    <mergeCell ref="F200:G200"/>
    <mergeCell ref="H200:I200"/>
    <mergeCell ref="J192:K192"/>
    <mergeCell ref="L192:M192"/>
    <mergeCell ref="F190:G190"/>
    <mergeCell ref="F191:G191"/>
    <mergeCell ref="H191:I191"/>
    <mergeCell ref="J191:K191"/>
    <mergeCell ref="L191:M191"/>
    <mergeCell ref="F192:G192"/>
    <mergeCell ref="H192:I192"/>
    <mergeCell ref="F193:G193"/>
    <mergeCell ref="H193:I193"/>
    <mergeCell ref="J193:K193"/>
    <mergeCell ref="L193:M193"/>
    <mergeCell ref="H194:I194"/>
    <mergeCell ref="J194:K194"/>
    <mergeCell ref="L194:M194"/>
    <mergeCell ref="F194:G194"/>
    <mergeCell ref="H186:I186"/>
    <mergeCell ref="J186:K186"/>
    <mergeCell ref="L186:M186"/>
    <mergeCell ref="F186:G186"/>
    <mergeCell ref="F187:G187"/>
    <mergeCell ref="H187:I187"/>
    <mergeCell ref="J187:K187"/>
    <mergeCell ref="L187:M187"/>
    <mergeCell ref="F188:G188"/>
    <mergeCell ref="H188:I188"/>
    <mergeCell ref="H190:I190"/>
    <mergeCell ref="J190:K190"/>
    <mergeCell ref="J188:K188"/>
    <mergeCell ref="L188:M188"/>
    <mergeCell ref="F189:G189"/>
    <mergeCell ref="H189:I189"/>
    <mergeCell ref="J189:K189"/>
    <mergeCell ref="L189:M189"/>
    <mergeCell ref="L190:M190"/>
    <mergeCell ref="F177:G177"/>
    <mergeCell ref="H177:I177"/>
    <mergeCell ref="J177:K177"/>
    <mergeCell ref="L177:M177"/>
    <mergeCell ref="H178:I178"/>
    <mergeCell ref="J178:K178"/>
    <mergeCell ref="L178:M178"/>
    <mergeCell ref="F178:G178"/>
    <mergeCell ref="F179:G179"/>
    <mergeCell ref="H179:I179"/>
    <mergeCell ref="J179:K179"/>
    <mergeCell ref="L179:M179"/>
    <mergeCell ref="F180:G180"/>
    <mergeCell ref="H180:I180"/>
    <mergeCell ref="F185:G185"/>
    <mergeCell ref="H185:I185"/>
    <mergeCell ref="J185:K185"/>
    <mergeCell ref="L185:M185"/>
    <mergeCell ref="H182:I182"/>
    <mergeCell ref="J182:K182"/>
    <mergeCell ref="J180:K180"/>
    <mergeCell ref="L180:M180"/>
    <mergeCell ref="F181:G181"/>
    <mergeCell ref="H181:I181"/>
    <mergeCell ref="J181:K181"/>
    <mergeCell ref="L181:M181"/>
    <mergeCell ref="L182:M182"/>
    <mergeCell ref="J184:K184"/>
    <mergeCell ref="L184:M184"/>
    <mergeCell ref="F182:G182"/>
    <mergeCell ref="F183:G183"/>
    <mergeCell ref="H183:I183"/>
    <mergeCell ref="J183:K183"/>
    <mergeCell ref="L183:M183"/>
    <mergeCell ref="F184:G184"/>
    <mergeCell ref="H184:I184"/>
    <mergeCell ref="F171:G171"/>
    <mergeCell ref="H171:I171"/>
    <mergeCell ref="J171:K171"/>
    <mergeCell ref="L171:M171"/>
    <mergeCell ref="F172:G172"/>
    <mergeCell ref="H172:I172"/>
    <mergeCell ref="H174:I174"/>
    <mergeCell ref="J174:K174"/>
    <mergeCell ref="J172:K172"/>
    <mergeCell ref="L172:M172"/>
    <mergeCell ref="F173:G173"/>
    <mergeCell ref="H173:I173"/>
    <mergeCell ref="J173:K173"/>
    <mergeCell ref="L173:M173"/>
    <mergeCell ref="L174:M174"/>
    <mergeCell ref="J176:K176"/>
    <mergeCell ref="L176:M176"/>
    <mergeCell ref="F174:G174"/>
    <mergeCell ref="F175:G175"/>
    <mergeCell ref="H175:I175"/>
    <mergeCell ref="J175:K175"/>
    <mergeCell ref="L175:M175"/>
    <mergeCell ref="F176:G176"/>
    <mergeCell ref="H176:I176"/>
    <mergeCell ref="J168:K168"/>
    <mergeCell ref="L168:M168"/>
    <mergeCell ref="F166:G166"/>
    <mergeCell ref="F167:G167"/>
    <mergeCell ref="H167:I167"/>
    <mergeCell ref="J167:K167"/>
    <mergeCell ref="L167:M167"/>
    <mergeCell ref="F168:G168"/>
    <mergeCell ref="H168:I168"/>
    <mergeCell ref="F169:G169"/>
    <mergeCell ref="H169:I169"/>
    <mergeCell ref="J169:K169"/>
    <mergeCell ref="L169:M169"/>
    <mergeCell ref="H170:I170"/>
    <mergeCell ref="J170:K170"/>
    <mergeCell ref="L170:M170"/>
    <mergeCell ref="F170:G170"/>
    <mergeCell ref="H166:I166"/>
    <mergeCell ref="J166:K166"/>
    <mergeCell ref="J164:K164"/>
    <mergeCell ref="L164:M164"/>
    <mergeCell ref="F165:G165"/>
    <mergeCell ref="H165:I165"/>
    <mergeCell ref="J165:K165"/>
    <mergeCell ref="L165:M165"/>
    <mergeCell ref="L166:M166"/>
    <mergeCell ref="F161:G161"/>
    <mergeCell ref="H161:I161"/>
    <mergeCell ref="J161:K161"/>
    <mergeCell ref="L161:M161"/>
    <mergeCell ref="H162:I162"/>
    <mergeCell ref="J162:K162"/>
    <mergeCell ref="L162:M162"/>
    <mergeCell ref="F162:G162"/>
    <mergeCell ref="F163:G163"/>
    <mergeCell ref="H163:I163"/>
    <mergeCell ref="J163:K163"/>
    <mergeCell ref="L163:M163"/>
    <mergeCell ref="F164:G164"/>
    <mergeCell ref="H164:I164"/>
    <mergeCell ref="F155:G155"/>
    <mergeCell ref="H155:I155"/>
    <mergeCell ref="J155:K155"/>
    <mergeCell ref="L155:M155"/>
    <mergeCell ref="F156:G156"/>
    <mergeCell ref="H156:I156"/>
    <mergeCell ref="H158:I158"/>
    <mergeCell ref="J158:K158"/>
    <mergeCell ref="J156:K156"/>
    <mergeCell ref="L156:M156"/>
    <mergeCell ref="F157:G157"/>
    <mergeCell ref="H157:I157"/>
    <mergeCell ref="J157:K157"/>
    <mergeCell ref="L157:M157"/>
    <mergeCell ref="L158:M158"/>
    <mergeCell ref="J160:K160"/>
    <mergeCell ref="L160:M160"/>
    <mergeCell ref="F158:G158"/>
    <mergeCell ref="F159:G159"/>
    <mergeCell ref="H159:I159"/>
    <mergeCell ref="J159:K159"/>
    <mergeCell ref="L159:M159"/>
    <mergeCell ref="F160:G160"/>
    <mergeCell ref="H160:I160"/>
    <mergeCell ref="J152:K152"/>
    <mergeCell ref="L152:M152"/>
    <mergeCell ref="F150:G150"/>
    <mergeCell ref="F151:G151"/>
    <mergeCell ref="H151:I151"/>
    <mergeCell ref="J151:K151"/>
    <mergeCell ref="L151:M151"/>
    <mergeCell ref="F152:G152"/>
    <mergeCell ref="H152:I152"/>
    <mergeCell ref="F153:G153"/>
    <mergeCell ref="H153:I153"/>
    <mergeCell ref="J153:K153"/>
    <mergeCell ref="L153:M153"/>
    <mergeCell ref="H154:I154"/>
    <mergeCell ref="J154:K154"/>
    <mergeCell ref="L154:M154"/>
    <mergeCell ref="F154:G154"/>
    <mergeCell ref="H146:I146"/>
    <mergeCell ref="J146:K146"/>
    <mergeCell ref="L146:M146"/>
    <mergeCell ref="F146:G146"/>
    <mergeCell ref="F147:G147"/>
    <mergeCell ref="H147:I147"/>
    <mergeCell ref="J147:K147"/>
    <mergeCell ref="L147:M147"/>
    <mergeCell ref="F148:G148"/>
    <mergeCell ref="H148:I148"/>
    <mergeCell ref="H150:I150"/>
    <mergeCell ref="J150:K150"/>
    <mergeCell ref="J148:K148"/>
    <mergeCell ref="L148:M148"/>
    <mergeCell ref="F149:G149"/>
    <mergeCell ref="H149:I149"/>
    <mergeCell ref="J149:K149"/>
    <mergeCell ref="L149:M149"/>
    <mergeCell ref="L150:M150"/>
    <mergeCell ref="O90:P90"/>
    <mergeCell ref="O91:P91"/>
    <mergeCell ref="O92:P92"/>
    <mergeCell ref="O93:P93"/>
    <mergeCell ref="O94:P94"/>
    <mergeCell ref="O95:P95"/>
    <mergeCell ref="O96:P96"/>
    <mergeCell ref="O97:P97"/>
    <mergeCell ref="O98:P98"/>
    <mergeCell ref="O99:P99"/>
    <mergeCell ref="O100:P100"/>
    <mergeCell ref="O101:P101"/>
    <mergeCell ref="O102:P102"/>
    <mergeCell ref="F145:G145"/>
    <mergeCell ref="H145:I145"/>
    <mergeCell ref="J145:K145"/>
    <mergeCell ref="L145:M145"/>
    <mergeCell ref="O73:P73"/>
    <mergeCell ref="O74:P74"/>
    <mergeCell ref="O75:P75"/>
    <mergeCell ref="O76:P76"/>
    <mergeCell ref="O77:P77"/>
    <mergeCell ref="O78:P78"/>
    <mergeCell ref="O79:P79"/>
    <mergeCell ref="O80:P80"/>
    <mergeCell ref="O81:P81"/>
    <mergeCell ref="O82:P82"/>
    <mergeCell ref="O83:P83"/>
    <mergeCell ref="O84:P84"/>
    <mergeCell ref="O85:P85"/>
    <mergeCell ref="O86:P86"/>
    <mergeCell ref="O87:P87"/>
    <mergeCell ref="O88:P88"/>
    <mergeCell ref="O89:P89"/>
    <mergeCell ref="L69:M69"/>
    <mergeCell ref="L70:M70"/>
    <mergeCell ref="J72:K72"/>
    <mergeCell ref="L72:M72"/>
    <mergeCell ref="F70:G70"/>
    <mergeCell ref="F71:G71"/>
    <mergeCell ref="H71:I71"/>
    <mergeCell ref="J71:K71"/>
    <mergeCell ref="L71:M71"/>
    <mergeCell ref="F72:G72"/>
    <mergeCell ref="H72:I72"/>
    <mergeCell ref="O54:P54"/>
    <mergeCell ref="O55:P55"/>
    <mergeCell ref="O56:P56"/>
    <mergeCell ref="O57:P57"/>
    <mergeCell ref="O58:P58"/>
    <mergeCell ref="O59:P59"/>
    <mergeCell ref="O60:P60"/>
    <mergeCell ref="O61:P61"/>
    <mergeCell ref="O62:P62"/>
    <mergeCell ref="O63:P63"/>
    <mergeCell ref="O64:P64"/>
    <mergeCell ref="O65:P65"/>
    <mergeCell ref="O66:P66"/>
    <mergeCell ref="O67:P67"/>
    <mergeCell ref="O68:P68"/>
    <mergeCell ref="O69:P69"/>
    <mergeCell ref="O70:P70"/>
    <mergeCell ref="O71:P71"/>
    <mergeCell ref="O72:P72"/>
    <mergeCell ref="J56:K56"/>
    <mergeCell ref="L56:M56"/>
    <mergeCell ref="H62:I62"/>
    <mergeCell ref="J62:K62"/>
    <mergeCell ref="J60:K60"/>
    <mergeCell ref="L60:M60"/>
    <mergeCell ref="F61:G61"/>
    <mergeCell ref="H61:I61"/>
    <mergeCell ref="J61:K61"/>
    <mergeCell ref="L61:M61"/>
    <mergeCell ref="L62:M62"/>
    <mergeCell ref="J64:K64"/>
    <mergeCell ref="L64:M64"/>
    <mergeCell ref="F62:G62"/>
    <mergeCell ref="F63:G63"/>
    <mergeCell ref="H63:I63"/>
    <mergeCell ref="J63:K63"/>
    <mergeCell ref="L63:M63"/>
    <mergeCell ref="F64:G64"/>
    <mergeCell ref="H64:I64"/>
    <mergeCell ref="F32:G32"/>
    <mergeCell ref="H32:I32"/>
    <mergeCell ref="J32:K32"/>
    <mergeCell ref="L32:M32"/>
    <mergeCell ref="O32:P32"/>
    <mergeCell ref="J34:K34"/>
    <mergeCell ref="L34:M34"/>
    <mergeCell ref="F33:G33"/>
    <mergeCell ref="H33:I33"/>
    <mergeCell ref="J33:K33"/>
    <mergeCell ref="L33:M33"/>
    <mergeCell ref="O33:P33"/>
    <mergeCell ref="H34:I34"/>
    <mergeCell ref="O34:P34"/>
    <mergeCell ref="H36:I36"/>
    <mergeCell ref="J36:K36"/>
    <mergeCell ref="J44:K44"/>
    <mergeCell ref="L44:M44"/>
    <mergeCell ref="O44:P44"/>
    <mergeCell ref="O429:P429"/>
    <mergeCell ref="O430:P430"/>
    <mergeCell ref="O431:P431"/>
    <mergeCell ref="O432:P432"/>
    <mergeCell ref="O433:P433"/>
    <mergeCell ref="O434:P434"/>
    <mergeCell ref="O435:P435"/>
    <mergeCell ref="O436:P436"/>
    <mergeCell ref="O437:P437"/>
    <mergeCell ref="O438:P438"/>
    <mergeCell ref="O439:P439"/>
    <mergeCell ref="O440:P440"/>
    <mergeCell ref="O441:P441"/>
    <mergeCell ref="O442:P442"/>
    <mergeCell ref="O443:P443"/>
    <mergeCell ref="O444:P444"/>
    <mergeCell ref="O445:P445"/>
    <mergeCell ref="O412:P412"/>
    <mergeCell ref="O413:P413"/>
    <mergeCell ref="O414:P414"/>
    <mergeCell ref="O415:P415"/>
    <mergeCell ref="O416:P416"/>
    <mergeCell ref="O417:P417"/>
    <mergeCell ref="O418:P418"/>
    <mergeCell ref="O419:P419"/>
    <mergeCell ref="O420:P420"/>
    <mergeCell ref="O421:P421"/>
    <mergeCell ref="O422:P422"/>
    <mergeCell ref="O423:P423"/>
    <mergeCell ref="O424:P424"/>
    <mergeCell ref="O425:P425"/>
    <mergeCell ref="O426:P426"/>
    <mergeCell ref="O427:P427"/>
    <mergeCell ref="O428:P428"/>
    <mergeCell ref="O461:P461"/>
    <mergeCell ref="O462:P462"/>
    <mergeCell ref="O463:P463"/>
    <mergeCell ref="O464:P464"/>
    <mergeCell ref="O465:P465"/>
    <mergeCell ref="O466:P466"/>
    <mergeCell ref="O467:P467"/>
    <mergeCell ref="O468:P468"/>
    <mergeCell ref="O469:P469"/>
    <mergeCell ref="O470:P470"/>
    <mergeCell ref="O471:P471"/>
    <mergeCell ref="O472:P472"/>
    <mergeCell ref="O473:P473"/>
    <mergeCell ref="O481:P481"/>
    <mergeCell ref="O482:P482"/>
    <mergeCell ref="O483:P483"/>
    <mergeCell ref="O474:P474"/>
    <mergeCell ref="O475:P475"/>
    <mergeCell ref="O476:P476"/>
    <mergeCell ref="O477:P477"/>
    <mergeCell ref="O478:P478"/>
    <mergeCell ref="O479:P479"/>
    <mergeCell ref="O480:P480"/>
    <mergeCell ref="O395:P395"/>
    <mergeCell ref="O396:P396"/>
    <mergeCell ref="O446:P446"/>
    <mergeCell ref="O447:P447"/>
    <mergeCell ref="O448:P448"/>
    <mergeCell ref="O449:P449"/>
    <mergeCell ref="O450:P450"/>
    <mergeCell ref="O451:P451"/>
    <mergeCell ref="O452:P452"/>
    <mergeCell ref="O453:P453"/>
    <mergeCell ref="O454:P454"/>
    <mergeCell ref="O455:P455"/>
    <mergeCell ref="O456:P456"/>
    <mergeCell ref="O457:P457"/>
    <mergeCell ref="O458:P458"/>
    <mergeCell ref="O459:P459"/>
    <mergeCell ref="O460:P460"/>
    <mergeCell ref="O397:P397"/>
    <mergeCell ref="O398:P398"/>
    <mergeCell ref="O399:P399"/>
    <mergeCell ref="O400:P400"/>
    <mergeCell ref="O401:P401"/>
    <mergeCell ref="O402:P402"/>
    <mergeCell ref="O403:P403"/>
    <mergeCell ref="O404:P404"/>
    <mergeCell ref="O405:P405"/>
    <mergeCell ref="O406:P406"/>
    <mergeCell ref="O407:P407"/>
    <mergeCell ref="O408:P408"/>
    <mergeCell ref="O409:P409"/>
    <mergeCell ref="O410:P410"/>
    <mergeCell ref="O411:P411"/>
    <mergeCell ref="O378:P378"/>
    <mergeCell ref="O379:P379"/>
    <mergeCell ref="O380:P380"/>
    <mergeCell ref="O381:P381"/>
    <mergeCell ref="O382:P382"/>
    <mergeCell ref="O383:P383"/>
    <mergeCell ref="O384:P384"/>
    <mergeCell ref="O385:P385"/>
    <mergeCell ref="O386:P386"/>
    <mergeCell ref="O387:P387"/>
    <mergeCell ref="O388:P388"/>
    <mergeCell ref="O389:P389"/>
    <mergeCell ref="O390:P390"/>
    <mergeCell ref="O391:P391"/>
    <mergeCell ref="O392:P392"/>
    <mergeCell ref="O393:P393"/>
    <mergeCell ref="O394:P394"/>
    <mergeCell ref="O361:P361"/>
    <mergeCell ref="O362:P362"/>
    <mergeCell ref="O363:P363"/>
    <mergeCell ref="O364:P364"/>
    <mergeCell ref="O365:P365"/>
    <mergeCell ref="O366:P366"/>
    <mergeCell ref="O367:P367"/>
    <mergeCell ref="O368:P368"/>
    <mergeCell ref="O369:P369"/>
    <mergeCell ref="O370:P370"/>
    <mergeCell ref="O371:P371"/>
    <mergeCell ref="O372:P372"/>
    <mergeCell ref="O373:P373"/>
    <mergeCell ref="O374:P374"/>
    <mergeCell ref="O375:P375"/>
    <mergeCell ref="O376:P376"/>
    <mergeCell ref="O377:P377"/>
    <mergeCell ref="O344:P344"/>
    <mergeCell ref="O345:P345"/>
    <mergeCell ref="O346:P346"/>
    <mergeCell ref="O347:P347"/>
    <mergeCell ref="O348:P348"/>
    <mergeCell ref="O349:P349"/>
    <mergeCell ref="O350:P350"/>
    <mergeCell ref="O351:P351"/>
    <mergeCell ref="O352:P352"/>
    <mergeCell ref="O353:P353"/>
    <mergeCell ref="O354:P354"/>
    <mergeCell ref="O355:P355"/>
    <mergeCell ref="O356:P356"/>
    <mergeCell ref="O357:P357"/>
    <mergeCell ref="O358:P358"/>
    <mergeCell ref="O359:P359"/>
    <mergeCell ref="O360:P360"/>
    <mergeCell ref="O327:P327"/>
    <mergeCell ref="O328:P328"/>
    <mergeCell ref="O329:P329"/>
    <mergeCell ref="O330:P330"/>
    <mergeCell ref="O331:P331"/>
    <mergeCell ref="O332:P332"/>
    <mergeCell ref="O333:P333"/>
    <mergeCell ref="O334:P334"/>
    <mergeCell ref="O335:P335"/>
    <mergeCell ref="O336:P336"/>
    <mergeCell ref="O337:P337"/>
    <mergeCell ref="O338:P338"/>
    <mergeCell ref="O339:P339"/>
    <mergeCell ref="O340:P340"/>
    <mergeCell ref="O341:P341"/>
    <mergeCell ref="O342:P342"/>
    <mergeCell ref="O343:P343"/>
    <mergeCell ref="O310:P310"/>
    <mergeCell ref="O311:P311"/>
    <mergeCell ref="O312:P312"/>
    <mergeCell ref="O313:P313"/>
    <mergeCell ref="O314:P314"/>
    <mergeCell ref="O315:P315"/>
    <mergeCell ref="O316:P316"/>
    <mergeCell ref="O317:P317"/>
    <mergeCell ref="O318:P318"/>
    <mergeCell ref="O319:P319"/>
    <mergeCell ref="O320:P320"/>
    <mergeCell ref="O321:P321"/>
    <mergeCell ref="O322:P322"/>
    <mergeCell ref="O323:P323"/>
    <mergeCell ref="O324:P324"/>
    <mergeCell ref="O325:P325"/>
    <mergeCell ref="O326:P326"/>
    <mergeCell ref="O293:P293"/>
    <mergeCell ref="O294:P294"/>
    <mergeCell ref="O295:P295"/>
    <mergeCell ref="O296:P296"/>
    <mergeCell ref="O297:P297"/>
    <mergeCell ref="O298:P298"/>
    <mergeCell ref="O299:P299"/>
    <mergeCell ref="O300:P300"/>
    <mergeCell ref="O301:P301"/>
    <mergeCell ref="O302:P302"/>
    <mergeCell ref="O303:P303"/>
    <mergeCell ref="O304:P304"/>
    <mergeCell ref="O305:P305"/>
    <mergeCell ref="O306:P306"/>
    <mergeCell ref="O307:P307"/>
    <mergeCell ref="O308:P308"/>
    <mergeCell ref="O309:P309"/>
    <mergeCell ref="O276:P276"/>
    <mergeCell ref="O277:P277"/>
    <mergeCell ref="O278:P278"/>
    <mergeCell ref="O279:P279"/>
    <mergeCell ref="O280:P280"/>
    <mergeCell ref="O281:P281"/>
    <mergeCell ref="O282:P282"/>
    <mergeCell ref="O283:P283"/>
    <mergeCell ref="O284:P284"/>
    <mergeCell ref="O285:P285"/>
    <mergeCell ref="O286:P286"/>
    <mergeCell ref="O287:P287"/>
    <mergeCell ref="O288:P288"/>
    <mergeCell ref="O289:P289"/>
    <mergeCell ref="O290:P290"/>
    <mergeCell ref="O291:P291"/>
    <mergeCell ref="O292:P292"/>
    <mergeCell ref="O259:P259"/>
    <mergeCell ref="O260:P260"/>
    <mergeCell ref="O261:P261"/>
    <mergeCell ref="O262:P262"/>
    <mergeCell ref="O263:P263"/>
    <mergeCell ref="O264:P264"/>
    <mergeCell ref="O265:P265"/>
    <mergeCell ref="O266:P266"/>
    <mergeCell ref="O267:P267"/>
    <mergeCell ref="O268:P268"/>
    <mergeCell ref="O269:P269"/>
    <mergeCell ref="O270:P270"/>
    <mergeCell ref="O271:P271"/>
    <mergeCell ref="O272:P272"/>
    <mergeCell ref="O273:P273"/>
    <mergeCell ref="O274:P274"/>
    <mergeCell ref="O275:P275"/>
    <mergeCell ref="O242:P242"/>
    <mergeCell ref="O243:P243"/>
    <mergeCell ref="O244:P244"/>
    <mergeCell ref="O245:P245"/>
    <mergeCell ref="O246:P246"/>
    <mergeCell ref="O247:P247"/>
    <mergeCell ref="O248:P248"/>
    <mergeCell ref="O249:P249"/>
    <mergeCell ref="O250:P250"/>
    <mergeCell ref="O251:P251"/>
    <mergeCell ref="O252:P252"/>
    <mergeCell ref="O253:P253"/>
    <mergeCell ref="O254:P254"/>
    <mergeCell ref="O255:P255"/>
    <mergeCell ref="O256:P256"/>
    <mergeCell ref="O257:P257"/>
    <mergeCell ref="O258:P258"/>
    <mergeCell ref="O225:P225"/>
    <mergeCell ref="O226:P226"/>
    <mergeCell ref="O227:P227"/>
    <mergeCell ref="O228:P228"/>
    <mergeCell ref="O229:P229"/>
    <mergeCell ref="O230:P230"/>
    <mergeCell ref="O231:P231"/>
    <mergeCell ref="O232:P232"/>
    <mergeCell ref="O233:P233"/>
    <mergeCell ref="O234:P234"/>
    <mergeCell ref="O235:P235"/>
    <mergeCell ref="O236:P236"/>
    <mergeCell ref="O237:P237"/>
    <mergeCell ref="O238:P238"/>
    <mergeCell ref="O239:P239"/>
    <mergeCell ref="O240:P240"/>
    <mergeCell ref="O241:P241"/>
    <mergeCell ref="O208:P208"/>
    <mergeCell ref="O209:P209"/>
    <mergeCell ref="O210:P210"/>
    <mergeCell ref="O211:P211"/>
    <mergeCell ref="O212:P212"/>
    <mergeCell ref="O213:P213"/>
    <mergeCell ref="O214:P214"/>
    <mergeCell ref="O215:P215"/>
    <mergeCell ref="O216:P216"/>
    <mergeCell ref="O217:P217"/>
    <mergeCell ref="O218:P218"/>
    <mergeCell ref="O219:P219"/>
    <mergeCell ref="O220:P220"/>
    <mergeCell ref="O221:P221"/>
    <mergeCell ref="O222:P222"/>
    <mergeCell ref="O223:P223"/>
    <mergeCell ref="O224:P224"/>
    <mergeCell ref="O191:P191"/>
    <mergeCell ref="O192:P192"/>
    <mergeCell ref="O193:P193"/>
    <mergeCell ref="O194:P194"/>
    <mergeCell ref="O195:P195"/>
    <mergeCell ref="O196:P196"/>
    <mergeCell ref="O197:P197"/>
    <mergeCell ref="O198:P198"/>
    <mergeCell ref="O199:P199"/>
    <mergeCell ref="O200:P200"/>
    <mergeCell ref="O201:P201"/>
    <mergeCell ref="O202:P202"/>
    <mergeCell ref="O203:P203"/>
    <mergeCell ref="O204:P204"/>
    <mergeCell ref="O205:P205"/>
    <mergeCell ref="O206:P206"/>
    <mergeCell ref="O207:P207"/>
    <mergeCell ref="O174:P174"/>
    <mergeCell ref="O175:P175"/>
    <mergeCell ref="O176:P176"/>
    <mergeCell ref="O177:P177"/>
    <mergeCell ref="O178:P178"/>
    <mergeCell ref="O179:P179"/>
    <mergeCell ref="O180:P180"/>
    <mergeCell ref="O181:P181"/>
    <mergeCell ref="O182:P182"/>
    <mergeCell ref="O183:P183"/>
    <mergeCell ref="O184:P184"/>
    <mergeCell ref="O185:P185"/>
    <mergeCell ref="O186:P186"/>
    <mergeCell ref="O187:P187"/>
    <mergeCell ref="O188:P188"/>
    <mergeCell ref="O189:P189"/>
    <mergeCell ref="O190:P190"/>
    <mergeCell ref="O157:P157"/>
    <mergeCell ref="O158:P158"/>
    <mergeCell ref="O159:P159"/>
    <mergeCell ref="O160:P160"/>
    <mergeCell ref="O161:P161"/>
    <mergeCell ref="O162:P162"/>
    <mergeCell ref="O163:P163"/>
    <mergeCell ref="O164:P164"/>
    <mergeCell ref="O165:P165"/>
    <mergeCell ref="O166:P166"/>
    <mergeCell ref="O167:P167"/>
    <mergeCell ref="O168:P168"/>
    <mergeCell ref="O169:P169"/>
    <mergeCell ref="O170:P170"/>
    <mergeCell ref="O171:P171"/>
    <mergeCell ref="O172:P172"/>
    <mergeCell ref="O173:P173"/>
    <mergeCell ref="O140:P140"/>
    <mergeCell ref="O141:P141"/>
    <mergeCell ref="O142:P142"/>
    <mergeCell ref="O143:P143"/>
    <mergeCell ref="O144:P144"/>
    <mergeCell ref="O145:P145"/>
    <mergeCell ref="O146:P146"/>
    <mergeCell ref="O147:P147"/>
    <mergeCell ref="O148:P148"/>
    <mergeCell ref="O149:P149"/>
    <mergeCell ref="O150:P150"/>
    <mergeCell ref="O151:P151"/>
    <mergeCell ref="O152:P152"/>
    <mergeCell ref="O153:P153"/>
    <mergeCell ref="O154:P154"/>
    <mergeCell ref="O155:P155"/>
    <mergeCell ref="O156:P156"/>
    <mergeCell ref="O123:P123"/>
    <mergeCell ref="O124:P124"/>
    <mergeCell ref="O125:P125"/>
    <mergeCell ref="O126:P126"/>
    <mergeCell ref="O127:P127"/>
    <mergeCell ref="O128:P128"/>
    <mergeCell ref="O129:P129"/>
    <mergeCell ref="O130:P130"/>
    <mergeCell ref="O131:P131"/>
    <mergeCell ref="O132:P132"/>
    <mergeCell ref="O133:P133"/>
    <mergeCell ref="O134:P134"/>
    <mergeCell ref="O135:P135"/>
    <mergeCell ref="O136:P136"/>
    <mergeCell ref="O137:P137"/>
    <mergeCell ref="O138:P138"/>
    <mergeCell ref="O139:P139"/>
    <mergeCell ref="C483:D483"/>
    <mergeCell ref="F483:G483"/>
    <mergeCell ref="H483:I483"/>
    <mergeCell ref="J483:K483"/>
    <mergeCell ref="L483:M483"/>
    <mergeCell ref="F142:G142"/>
    <mergeCell ref="F143:G143"/>
    <mergeCell ref="H143:I143"/>
    <mergeCell ref="J143:K143"/>
    <mergeCell ref="L143:M143"/>
    <mergeCell ref="F144:G144"/>
    <mergeCell ref="H144:I144"/>
    <mergeCell ref="O103:P103"/>
    <mergeCell ref="O104:P104"/>
    <mergeCell ref="O105:P105"/>
    <mergeCell ref="O106:P106"/>
    <mergeCell ref="O107:P107"/>
    <mergeCell ref="O108:P108"/>
    <mergeCell ref="O109:P109"/>
    <mergeCell ref="O110:P110"/>
    <mergeCell ref="O111:P111"/>
    <mergeCell ref="O112:P112"/>
    <mergeCell ref="O113:P113"/>
    <mergeCell ref="O114:P114"/>
    <mergeCell ref="O115:P115"/>
    <mergeCell ref="O116:P116"/>
    <mergeCell ref="O117:P117"/>
    <mergeCell ref="O118:P118"/>
    <mergeCell ref="O119:P119"/>
    <mergeCell ref="O120:P120"/>
    <mergeCell ref="O121:P121"/>
    <mergeCell ref="O122:P122"/>
    <mergeCell ref="F139:G139"/>
    <mergeCell ref="H139:I139"/>
    <mergeCell ref="J139:K139"/>
    <mergeCell ref="L139:M139"/>
    <mergeCell ref="F140:G140"/>
    <mergeCell ref="H140:I140"/>
    <mergeCell ref="H142:I142"/>
    <mergeCell ref="J142:K142"/>
    <mergeCell ref="J140:K140"/>
    <mergeCell ref="L140:M140"/>
    <mergeCell ref="F141:G141"/>
    <mergeCell ref="H141:I141"/>
    <mergeCell ref="J141:K141"/>
    <mergeCell ref="L141:M141"/>
    <mergeCell ref="L142:M142"/>
    <mergeCell ref="J144:K144"/>
    <mergeCell ref="L144:M144"/>
    <mergeCell ref="J136:K136"/>
    <mergeCell ref="L136:M136"/>
    <mergeCell ref="F134:G134"/>
    <mergeCell ref="F135:G135"/>
    <mergeCell ref="H135:I135"/>
    <mergeCell ref="J135:K135"/>
    <mergeCell ref="L135:M135"/>
    <mergeCell ref="F136:G136"/>
    <mergeCell ref="H136:I136"/>
    <mergeCell ref="F137:G137"/>
    <mergeCell ref="H137:I137"/>
    <mergeCell ref="J137:K137"/>
    <mergeCell ref="L137:M137"/>
    <mergeCell ref="H138:I138"/>
    <mergeCell ref="J138:K138"/>
    <mergeCell ref="L138:M138"/>
    <mergeCell ref="F138:G138"/>
    <mergeCell ref="H130:I130"/>
    <mergeCell ref="J130:K130"/>
    <mergeCell ref="L130:M130"/>
    <mergeCell ref="F130:G130"/>
    <mergeCell ref="F131:G131"/>
    <mergeCell ref="H131:I131"/>
    <mergeCell ref="J131:K131"/>
    <mergeCell ref="L131:M131"/>
    <mergeCell ref="F132:G132"/>
    <mergeCell ref="H132:I132"/>
    <mergeCell ref="H134:I134"/>
    <mergeCell ref="J134:K134"/>
    <mergeCell ref="J132:K132"/>
    <mergeCell ref="L132:M132"/>
    <mergeCell ref="F133:G133"/>
    <mergeCell ref="H133:I133"/>
    <mergeCell ref="J133:K133"/>
    <mergeCell ref="L133:M133"/>
    <mergeCell ref="L134:M134"/>
    <mergeCell ref="F121:G121"/>
    <mergeCell ref="H121:I121"/>
    <mergeCell ref="J121:K121"/>
    <mergeCell ref="L121:M121"/>
    <mergeCell ref="H122:I122"/>
    <mergeCell ref="J122:K122"/>
    <mergeCell ref="L122:M122"/>
    <mergeCell ref="F122:G122"/>
    <mergeCell ref="F123:G123"/>
    <mergeCell ref="H123:I123"/>
    <mergeCell ref="J123:K123"/>
    <mergeCell ref="L123:M123"/>
    <mergeCell ref="F124:G124"/>
    <mergeCell ref="H124:I124"/>
    <mergeCell ref="F129:G129"/>
    <mergeCell ref="H129:I129"/>
    <mergeCell ref="J129:K129"/>
    <mergeCell ref="L129:M129"/>
    <mergeCell ref="H126:I126"/>
    <mergeCell ref="J126:K126"/>
    <mergeCell ref="J124:K124"/>
    <mergeCell ref="L124:M124"/>
    <mergeCell ref="F125:G125"/>
    <mergeCell ref="H125:I125"/>
    <mergeCell ref="J125:K125"/>
    <mergeCell ref="L125:M125"/>
    <mergeCell ref="L126:M126"/>
    <mergeCell ref="J128:K128"/>
    <mergeCell ref="L128:M128"/>
    <mergeCell ref="F126:G126"/>
    <mergeCell ref="F127:G127"/>
    <mergeCell ref="H127:I127"/>
    <mergeCell ref="J127:K127"/>
    <mergeCell ref="L127:M127"/>
    <mergeCell ref="F128:G128"/>
    <mergeCell ref="H128:I128"/>
    <mergeCell ref="F115:G115"/>
    <mergeCell ref="H115:I115"/>
    <mergeCell ref="J115:K115"/>
    <mergeCell ref="L115:M115"/>
    <mergeCell ref="F116:G116"/>
    <mergeCell ref="H116:I116"/>
    <mergeCell ref="H118:I118"/>
    <mergeCell ref="J118:K118"/>
    <mergeCell ref="J116:K116"/>
    <mergeCell ref="L116:M116"/>
    <mergeCell ref="F117:G117"/>
    <mergeCell ref="H117:I117"/>
    <mergeCell ref="J117:K117"/>
    <mergeCell ref="L117:M117"/>
    <mergeCell ref="L118:M118"/>
    <mergeCell ref="J120:K120"/>
    <mergeCell ref="L120:M120"/>
    <mergeCell ref="F118:G118"/>
    <mergeCell ref="F119:G119"/>
    <mergeCell ref="H119:I119"/>
    <mergeCell ref="J119:K119"/>
    <mergeCell ref="L119:M119"/>
    <mergeCell ref="F120:G120"/>
    <mergeCell ref="H120:I120"/>
    <mergeCell ref="J112:K112"/>
    <mergeCell ref="L112:M112"/>
    <mergeCell ref="F110:G110"/>
    <mergeCell ref="F111:G111"/>
    <mergeCell ref="H111:I111"/>
    <mergeCell ref="J111:K111"/>
    <mergeCell ref="L111:M111"/>
    <mergeCell ref="F112:G112"/>
    <mergeCell ref="H112:I112"/>
    <mergeCell ref="F113:G113"/>
    <mergeCell ref="H113:I113"/>
    <mergeCell ref="J113:K113"/>
    <mergeCell ref="L113:M113"/>
    <mergeCell ref="H114:I114"/>
    <mergeCell ref="J114:K114"/>
    <mergeCell ref="L114:M114"/>
    <mergeCell ref="F114:G114"/>
    <mergeCell ref="H110:I110"/>
    <mergeCell ref="J110:K110"/>
    <mergeCell ref="J108:K108"/>
    <mergeCell ref="L108:M108"/>
    <mergeCell ref="F109:G109"/>
    <mergeCell ref="H109:I109"/>
    <mergeCell ref="J109:K109"/>
    <mergeCell ref="L109:M109"/>
    <mergeCell ref="L110:M110"/>
    <mergeCell ref="F105:G105"/>
    <mergeCell ref="H105:I105"/>
    <mergeCell ref="J105:K105"/>
    <mergeCell ref="L105:M105"/>
    <mergeCell ref="H106:I106"/>
    <mergeCell ref="J106:K106"/>
    <mergeCell ref="L106:M106"/>
    <mergeCell ref="F106:G106"/>
    <mergeCell ref="F107:G107"/>
    <mergeCell ref="H107:I107"/>
    <mergeCell ref="J107:K107"/>
    <mergeCell ref="L107:M107"/>
    <mergeCell ref="F108:G108"/>
    <mergeCell ref="H108:I108"/>
    <mergeCell ref="F99:G99"/>
    <mergeCell ref="H99:I99"/>
    <mergeCell ref="J99:K99"/>
    <mergeCell ref="L99:M99"/>
    <mergeCell ref="F100:G100"/>
    <mergeCell ref="H100:I100"/>
    <mergeCell ref="H102:I102"/>
    <mergeCell ref="J102:K102"/>
    <mergeCell ref="J100:K100"/>
    <mergeCell ref="L100:M100"/>
    <mergeCell ref="F101:G101"/>
    <mergeCell ref="H101:I101"/>
    <mergeCell ref="J101:K101"/>
    <mergeCell ref="L101:M101"/>
    <mergeCell ref="L102:M102"/>
    <mergeCell ref="J104:K104"/>
    <mergeCell ref="L104:M104"/>
    <mergeCell ref="F102:G102"/>
    <mergeCell ref="F103:G103"/>
    <mergeCell ref="H103:I103"/>
    <mergeCell ref="J103:K103"/>
    <mergeCell ref="L103:M103"/>
    <mergeCell ref="F104:G104"/>
    <mergeCell ref="H104:I104"/>
    <mergeCell ref="J96:K96"/>
    <mergeCell ref="L96:M96"/>
    <mergeCell ref="F94:G94"/>
    <mergeCell ref="F95:G95"/>
    <mergeCell ref="H95:I95"/>
    <mergeCell ref="J95:K95"/>
    <mergeCell ref="L95:M95"/>
    <mergeCell ref="F96:G96"/>
    <mergeCell ref="H96:I96"/>
    <mergeCell ref="F97:G97"/>
    <mergeCell ref="H97:I97"/>
    <mergeCell ref="J97:K97"/>
    <mergeCell ref="L97:M97"/>
    <mergeCell ref="H98:I98"/>
    <mergeCell ref="J98:K98"/>
    <mergeCell ref="L98:M98"/>
    <mergeCell ref="F98:G98"/>
    <mergeCell ref="F89:G89"/>
    <mergeCell ref="H89:I89"/>
    <mergeCell ref="J89:K89"/>
    <mergeCell ref="L89:M89"/>
    <mergeCell ref="H90:I90"/>
    <mergeCell ref="J90:K90"/>
    <mergeCell ref="L90:M90"/>
    <mergeCell ref="F90:G90"/>
    <mergeCell ref="F91:G91"/>
    <mergeCell ref="H91:I91"/>
    <mergeCell ref="J91:K91"/>
    <mergeCell ref="L91:M91"/>
    <mergeCell ref="F92:G92"/>
    <mergeCell ref="H92:I92"/>
    <mergeCell ref="H94:I94"/>
    <mergeCell ref="J94:K94"/>
    <mergeCell ref="J92:K92"/>
    <mergeCell ref="L92:M92"/>
    <mergeCell ref="F93:G93"/>
    <mergeCell ref="H93:I93"/>
    <mergeCell ref="J93:K93"/>
    <mergeCell ref="L93:M93"/>
    <mergeCell ref="L94:M94"/>
    <mergeCell ref="F83:G83"/>
    <mergeCell ref="H83:I83"/>
    <mergeCell ref="J83:K83"/>
    <mergeCell ref="L83:M83"/>
    <mergeCell ref="F84:G84"/>
    <mergeCell ref="H84:I84"/>
    <mergeCell ref="H86:I86"/>
    <mergeCell ref="J86:K86"/>
    <mergeCell ref="J84:K84"/>
    <mergeCell ref="L84:M84"/>
    <mergeCell ref="F85:G85"/>
    <mergeCell ref="H85:I85"/>
    <mergeCell ref="J85:K85"/>
    <mergeCell ref="L85:M85"/>
    <mergeCell ref="L86:M86"/>
    <mergeCell ref="J88:K88"/>
    <mergeCell ref="L88:M88"/>
    <mergeCell ref="F86:G86"/>
    <mergeCell ref="F87:G87"/>
    <mergeCell ref="H87:I87"/>
    <mergeCell ref="J87:K87"/>
    <mergeCell ref="L87:M87"/>
    <mergeCell ref="F88:G88"/>
    <mergeCell ref="H88:I88"/>
    <mergeCell ref="J80:K80"/>
    <mergeCell ref="L80:M80"/>
    <mergeCell ref="F78:G78"/>
    <mergeCell ref="F79:G79"/>
    <mergeCell ref="H79:I79"/>
    <mergeCell ref="J79:K79"/>
    <mergeCell ref="L79:M79"/>
    <mergeCell ref="F80:G80"/>
    <mergeCell ref="H80:I80"/>
    <mergeCell ref="F81:G81"/>
    <mergeCell ref="H81:I81"/>
    <mergeCell ref="J81:K81"/>
    <mergeCell ref="L81:M81"/>
    <mergeCell ref="H82:I82"/>
    <mergeCell ref="J82:K82"/>
    <mergeCell ref="L82:M82"/>
    <mergeCell ref="F82:G82"/>
    <mergeCell ref="F68:G68"/>
    <mergeCell ref="H68:I68"/>
    <mergeCell ref="F73:G73"/>
    <mergeCell ref="H73:I73"/>
    <mergeCell ref="J73:K73"/>
    <mergeCell ref="L73:M73"/>
    <mergeCell ref="H74:I74"/>
    <mergeCell ref="J74:K74"/>
    <mergeCell ref="L74:M74"/>
    <mergeCell ref="F74:G74"/>
    <mergeCell ref="F75:G75"/>
    <mergeCell ref="H75:I75"/>
    <mergeCell ref="J75:K75"/>
    <mergeCell ref="L75:M75"/>
    <mergeCell ref="F76:G76"/>
    <mergeCell ref="H76:I76"/>
    <mergeCell ref="H78:I78"/>
    <mergeCell ref="J78:K78"/>
    <mergeCell ref="J76:K76"/>
    <mergeCell ref="L76:M76"/>
    <mergeCell ref="F77:G77"/>
    <mergeCell ref="H77:I77"/>
    <mergeCell ref="J77:K77"/>
    <mergeCell ref="L77:M77"/>
    <mergeCell ref="L78:M78"/>
    <mergeCell ref="H70:I70"/>
    <mergeCell ref="J70:K70"/>
    <mergeCell ref="J68:K68"/>
    <mergeCell ref="L68:M68"/>
    <mergeCell ref="F69:G69"/>
    <mergeCell ref="H69:I69"/>
    <mergeCell ref="J69:K69"/>
    <mergeCell ref="F55:G55"/>
    <mergeCell ref="H55:I55"/>
    <mergeCell ref="J55:K55"/>
    <mergeCell ref="L55:M55"/>
    <mergeCell ref="F56:G56"/>
    <mergeCell ref="H56:I56"/>
    <mergeCell ref="F65:G65"/>
    <mergeCell ref="H65:I65"/>
    <mergeCell ref="J65:K65"/>
    <mergeCell ref="L65:M65"/>
    <mergeCell ref="H66:I66"/>
    <mergeCell ref="J66:K66"/>
    <mergeCell ref="L66:M66"/>
    <mergeCell ref="F66:G66"/>
    <mergeCell ref="F67:G67"/>
    <mergeCell ref="H67:I67"/>
    <mergeCell ref="J67:K67"/>
    <mergeCell ref="L67:M67"/>
    <mergeCell ref="F57:G57"/>
    <mergeCell ref="H57:I57"/>
    <mergeCell ref="J57:K57"/>
    <mergeCell ref="L57:M57"/>
    <mergeCell ref="H58:I58"/>
    <mergeCell ref="J58:K58"/>
    <mergeCell ref="L58:M58"/>
    <mergeCell ref="F58:G58"/>
    <mergeCell ref="F59:G59"/>
    <mergeCell ref="H59:I59"/>
    <mergeCell ref="J59:K59"/>
    <mergeCell ref="L59:M59"/>
    <mergeCell ref="F60:G60"/>
    <mergeCell ref="H60:I60"/>
    <mergeCell ref="F44:G44"/>
    <mergeCell ref="H44:I44"/>
    <mergeCell ref="J46:K46"/>
    <mergeCell ref="L46:M46"/>
    <mergeCell ref="F45:G45"/>
    <mergeCell ref="H45:I45"/>
    <mergeCell ref="J45:K45"/>
    <mergeCell ref="L45:M45"/>
    <mergeCell ref="O45:P45"/>
    <mergeCell ref="H46:I46"/>
    <mergeCell ref="O46:P46"/>
    <mergeCell ref="F53:G53"/>
    <mergeCell ref="H53:I53"/>
    <mergeCell ref="J53:K53"/>
    <mergeCell ref="L53:M53"/>
    <mergeCell ref="H54:I54"/>
    <mergeCell ref="J54:K54"/>
    <mergeCell ref="L54:M54"/>
    <mergeCell ref="F54:G54"/>
    <mergeCell ref="O47:P47"/>
    <mergeCell ref="O48:P48"/>
    <mergeCell ref="O49:P49"/>
    <mergeCell ref="O50:P50"/>
    <mergeCell ref="O51:P51"/>
    <mergeCell ref="O52:P52"/>
    <mergeCell ref="O53:P53"/>
    <mergeCell ref="H48:I48"/>
    <mergeCell ref="J48:K48"/>
    <mergeCell ref="F46:G46"/>
    <mergeCell ref="F47:G47"/>
    <mergeCell ref="H47:I47"/>
    <mergeCell ref="J47:K47"/>
    <mergeCell ref="O42:P42"/>
    <mergeCell ref="O43:P43"/>
    <mergeCell ref="O35:P35"/>
    <mergeCell ref="O36:P36"/>
    <mergeCell ref="O37:P37"/>
    <mergeCell ref="O38:P38"/>
    <mergeCell ref="O39:P39"/>
    <mergeCell ref="O40:P40"/>
    <mergeCell ref="O41:P41"/>
    <mergeCell ref="F41:G41"/>
    <mergeCell ref="H41:I41"/>
    <mergeCell ref="J41:K41"/>
    <mergeCell ref="L41:M41"/>
    <mergeCell ref="H42:I42"/>
    <mergeCell ref="J42:K42"/>
    <mergeCell ref="L42:M42"/>
    <mergeCell ref="F42:G42"/>
    <mergeCell ref="F43:G43"/>
    <mergeCell ref="H43:I43"/>
    <mergeCell ref="J43:K43"/>
    <mergeCell ref="L43:M43"/>
    <mergeCell ref="F34:G34"/>
    <mergeCell ref="F35:G35"/>
    <mergeCell ref="H35:I35"/>
    <mergeCell ref="J35:K35"/>
    <mergeCell ref="L35:M35"/>
    <mergeCell ref="F36:G36"/>
    <mergeCell ref="L36:M36"/>
    <mergeCell ref="F37:G37"/>
    <mergeCell ref="H37:I37"/>
    <mergeCell ref="J37:K37"/>
    <mergeCell ref="L37:M37"/>
    <mergeCell ref="H38:I38"/>
    <mergeCell ref="J38:K38"/>
    <mergeCell ref="L38:M38"/>
    <mergeCell ref="J40:K40"/>
    <mergeCell ref="L40:M40"/>
    <mergeCell ref="F38:G38"/>
    <mergeCell ref="F39:G39"/>
    <mergeCell ref="H39:I39"/>
    <mergeCell ref="J39:K39"/>
    <mergeCell ref="L39:M39"/>
    <mergeCell ref="F40:G40"/>
    <mergeCell ref="H40:I40"/>
    <mergeCell ref="F26:G26"/>
    <mergeCell ref="H26:I26"/>
    <mergeCell ref="J26:K26"/>
    <mergeCell ref="L26:M26"/>
    <mergeCell ref="O26:P26"/>
    <mergeCell ref="J28:K28"/>
    <mergeCell ref="L28:M28"/>
    <mergeCell ref="F27:G27"/>
    <mergeCell ref="H27:I27"/>
    <mergeCell ref="J27:K27"/>
    <mergeCell ref="L27:M27"/>
    <mergeCell ref="O27:P27"/>
    <mergeCell ref="H28:I28"/>
    <mergeCell ref="O28:P28"/>
    <mergeCell ref="O29:P29"/>
    <mergeCell ref="O30:P30"/>
    <mergeCell ref="O31:P31"/>
    <mergeCell ref="F31:G31"/>
    <mergeCell ref="H31:I31"/>
    <mergeCell ref="J31:K31"/>
    <mergeCell ref="L31:M31"/>
    <mergeCell ref="F28:G28"/>
    <mergeCell ref="F29:G29"/>
    <mergeCell ref="H29:I29"/>
    <mergeCell ref="J29:K29"/>
    <mergeCell ref="L29:M29"/>
    <mergeCell ref="F30:G30"/>
    <mergeCell ref="L30:M30"/>
    <mergeCell ref="H30:I30"/>
    <mergeCell ref="J30:K30"/>
    <mergeCell ref="C6:Q6"/>
    <mergeCell ref="C7:Q7"/>
    <mergeCell ref="F9:P9"/>
    <mergeCell ref="A10:D10"/>
    <mergeCell ref="F10:P10"/>
    <mergeCell ref="O13:Q14"/>
    <mergeCell ref="D15:P15"/>
    <mergeCell ref="D18:P19"/>
    <mergeCell ref="D20:P20"/>
    <mergeCell ref="D23:G23"/>
    <mergeCell ref="H23:J23"/>
    <mergeCell ref="K23:M23"/>
    <mergeCell ref="O23:P23"/>
    <mergeCell ref="D24:G24"/>
    <mergeCell ref="O24:P24"/>
    <mergeCell ref="H24:J24"/>
    <mergeCell ref="K24:M24"/>
  </mergeCells>
  <printOptions horizontalCentered="1" verticalCentered="1"/>
  <pageMargins left="1.2598425196850394" right="0.70866141732283472" top="0.74803149606299213" bottom="0.74803149606299213" header="0" footer="0"/>
  <pageSetup fitToHeight="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Formato 2 - RI</vt:lpstr>
      <vt:lpstr>F1 - Inv Total</vt:lpstr>
      <vt:lpstr>F1 - Inv Total b</vt:lpstr>
      <vt:lpstr>F2 - usos y fuentes b</vt:lpstr>
      <vt:lpstr>F2 - usos y fuentes</vt:lpstr>
      <vt:lpstr>F3 - inversion CC</vt:lpstr>
      <vt:lpstr>F4 - Inversión CR</vt:lpstr>
      <vt:lpstr>F5 - Operación </vt:lpstr>
      <vt:lpstr>F6 - Flujo</vt:lpstr>
      <vt:lpstr>F7 - Resumen Oferta</vt:lpstr>
      <vt:lpstr>Formato 2 - CRI REAL</vt:lpstr>
      <vt:lpstr>Formato 3 - RI REAL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Raquel</dc:creator>
  <cp:lastModifiedBy>Lenovo</cp:lastModifiedBy>
  <dcterms:created xsi:type="dcterms:W3CDTF">2019-02-25T06:56:24Z</dcterms:created>
  <dcterms:modified xsi:type="dcterms:W3CDTF">2022-08-15T21:13:49Z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0x0101003E2BD76AF433DC49A8B990302E1CC427</vt:lpwstr>
  </property>
</Properties>
</file>